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мониторинг\Њ®­Ёв®аЁ­Ј ЌЋђ 2022\"/>
    </mc:Choice>
  </mc:AlternateContent>
  <bookViews>
    <workbookView xWindow="0" yWindow="0" windowWidth="19200" windowHeight="6680" tabRatio="500" firstSheet="4" activeTab="5"/>
  </bookViews>
  <sheets>
    <sheet name="Лист2" sheetId="1" state="hidden" r:id="rId1"/>
    <sheet name="Инструкция" sheetId="2" r:id="rId2"/>
    <sheet name="Анкета " sheetId="3" r:id="rId3"/>
    <sheet name="Образовательные результаты" sheetId="4" r:id="rId4"/>
    <sheet name="Ресурсные дефициты и социальные" sheetId="5" r:id="rId5"/>
    <sheet name="Профилактика УН" sheetId="6" r:id="rId6"/>
    <sheet name="отчет" sheetId="7" r:id="rId7"/>
  </sheets>
  <definedNames>
    <definedName name="в_малом_сельском_населённом_пункте_с_численностью_населения_менее_200_человек">население</definedName>
    <definedName name="ГС">Лист2!$E$2:$E$6</definedName>
    <definedName name="да">Лист2!$M$2:$M$3</definedName>
    <definedName name="данет">Лист2!$C$2:$C$3</definedName>
    <definedName name="два">Лист2!$D$2:$D$4</definedName>
    <definedName name="муниципалитеты">Лист2!$B$2:$B$29</definedName>
    <definedName name="население">Лист2!$E$2:$E$5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Q3" i="7" l="1"/>
  <c r="DP3" i="7"/>
  <c r="DO3" i="7"/>
  <c r="DN3" i="7"/>
  <c r="DM3" i="7"/>
  <c r="DL3" i="7"/>
  <c r="DK3" i="7"/>
  <c r="DJ3" i="7"/>
  <c r="DI3" i="7"/>
  <c r="DH3" i="7"/>
  <c r="DG3" i="7"/>
  <c r="DF3" i="7"/>
  <c r="DE3" i="7"/>
  <c r="DD3" i="7"/>
  <c r="DC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P3" i="7"/>
  <c r="BO3" i="7"/>
  <c r="BN3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3" i="7"/>
  <c r="DP2" i="7"/>
  <c r="DN2" i="7"/>
  <c r="DL2" i="7"/>
  <c r="DJ2" i="7"/>
  <c r="DH2" i="7"/>
  <c r="DF2" i="7"/>
  <c r="DD2" i="7"/>
  <c r="DB2" i="7"/>
  <c r="CZ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H2" i="7"/>
  <c r="BG2" i="7"/>
  <c r="BD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G15" i="6"/>
  <c r="G14" i="6"/>
  <c r="G13" i="6"/>
  <c r="G12" i="6"/>
  <c r="G11" i="6"/>
  <c r="G10" i="6"/>
  <c r="G9" i="6"/>
  <c r="G7" i="6"/>
  <c r="G6" i="6"/>
  <c r="G5" i="6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1" i="5"/>
  <c r="F40" i="5"/>
  <c r="F38" i="5"/>
  <c r="F37" i="5"/>
  <c r="F36" i="5"/>
  <c r="F34" i="5"/>
  <c r="F33" i="5"/>
  <c r="F32" i="5"/>
  <c r="F30" i="5"/>
  <c r="F29" i="5"/>
  <c r="F28" i="5"/>
  <c r="F26" i="5"/>
  <c r="F25" i="5"/>
  <c r="F24" i="5"/>
  <c r="F22" i="5"/>
  <c r="F21" i="5"/>
  <c r="F20" i="5"/>
  <c r="F19" i="5"/>
  <c r="F18" i="5"/>
  <c r="F17" i="5"/>
  <c r="F16" i="5"/>
  <c r="F15" i="5"/>
  <c r="F13" i="5"/>
  <c r="F11" i="5"/>
  <c r="F10" i="5"/>
  <c r="F9" i="5"/>
  <c r="F8" i="5"/>
  <c r="F7" i="5"/>
  <c r="F6" i="5"/>
  <c r="F5" i="5"/>
  <c r="F32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1" i="3"/>
  <c r="F40" i="3"/>
  <c r="F39" i="3"/>
  <c r="AC3" i="7"/>
  <c r="F37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4" i="3"/>
  <c r="F13" i="3"/>
  <c r="F11" i="3"/>
  <c r="F10" i="3"/>
  <c r="F9" i="3"/>
  <c r="F8" i="3"/>
  <c r="F7" i="3"/>
  <c r="F6" i="3"/>
  <c r="B18" i="6" l="1"/>
  <c r="B62" i="5"/>
  <c r="E61" i="5" s="1"/>
  <c r="B61" i="5"/>
  <c r="B35" i="4"/>
  <c r="B36" i="4"/>
  <c r="E35" i="4" s="1"/>
  <c r="C45" i="3"/>
  <c r="B17" i="6"/>
  <c r="G17" i="6" s="1"/>
  <c r="AB3" i="7"/>
  <c r="F38" i="3"/>
  <c r="C44" i="3"/>
  <c r="F45" i="3" s="1"/>
  <c r="G6" i="7" l="1"/>
  <c r="B6" i="7"/>
</calcChain>
</file>

<file path=xl/sharedStrings.xml><?xml version="1.0" encoding="utf-8"?>
<sst xmlns="http://schemas.openxmlformats.org/spreadsheetml/2006/main" count="1121" uniqueCount="676">
  <si>
    <t>г. Орел</t>
  </si>
  <si>
    <t>сельское поселение с численностью населения менее 200 человек</t>
  </si>
  <si>
    <t>да</t>
  </si>
  <si>
    <t>Болховский район</t>
  </si>
  <si>
    <t>МБОУ «Больше-Чернская ООШ» Болховского района</t>
  </si>
  <si>
    <t>г. Мценск</t>
  </si>
  <si>
    <t>сельское поселение с численностью населения от 200 до 1000 человек</t>
  </si>
  <si>
    <t>нет</t>
  </si>
  <si>
    <t xml:space="preserve">МБОУ «Гимназия г.Болхова» </t>
  </si>
  <si>
    <t>г. Ливны</t>
  </si>
  <si>
    <t>сельское поселение с населением от 1000 до 3000 человек</t>
  </si>
  <si>
    <t>МБОУ «Гнездиловская СОШ» Болховского района</t>
  </si>
  <si>
    <t>сельское поселение с населением свыше 3000 человек</t>
  </si>
  <si>
    <t>МБОУ «Злынская СОШ имени Героя Советского Союза В. И. Стёпина» Болховского района</t>
  </si>
  <si>
    <t>Верховский район</t>
  </si>
  <si>
    <t>город</t>
  </si>
  <si>
    <t>МБОУ «Краснознаменская ООШ» Болховского района</t>
  </si>
  <si>
    <t>Глазуновский район</t>
  </si>
  <si>
    <t>МБОУ «Кривчевская ООШ» Болховского района</t>
  </si>
  <si>
    <t>Дмитровский район</t>
  </si>
  <si>
    <t>МБОУ «Однолуцкая ООШ имени Героя Советского Союза И.И. Аверьянова» Болховского района</t>
  </si>
  <si>
    <t>Должанский район</t>
  </si>
  <si>
    <t>МБОУ «Октябрьская ООШ» Болховского района</t>
  </si>
  <si>
    <t>Знаменский район</t>
  </si>
  <si>
    <t>МБОУ «ООШ № 2 им. Н. Н. Винокурова» Болховского района</t>
  </si>
  <si>
    <t>Залегощенский район</t>
  </si>
  <si>
    <t>МБОУ «Репнинская ООШ» Болховского района</t>
  </si>
  <si>
    <t>Колпнянский район</t>
  </si>
  <si>
    <t>МБОУ «СОШ №3» Болховского района</t>
  </si>
  <si>
    <t>Корсаковский район</t>
  </si>
  <si>
    <t>МБОУ «Струковская ООШ» Болховского района</t>
  </si>
  <si>
    <t>Краснозоренский район</t>
  </si>
  <si>
    <t>МБОУ «Трубчевская ООШ» Болховского района</t>
  </si>
  <si>
    <t>Кромской район</t>
  </si>
  <si>
    <t>МБОУ «Фатневская СОШ имени Героя Советского Союза С. М. Сидоркова» Болховского района</t>
  </si>
  <si>
    <t>Ливенский район</t>
  </si>
  <si>
    <t>МБОУ «Васильевская ООШ» Верховского района</t>
  </si>
  <si>
    <t>Малоархангельский район</t>
  </si>
  <si>
    <t>МБОУ «Верховская СОШ №1» Верховского района</t>
  </si>
  <si>
    <t>Мценский район</t>
  </si>
  <si>
    <t>МБОУ «Верховская СОШ №2» Верховского района</t>
  </si>
  <si>
    <t>Новодеревеньковский район</t>
  </si>
  <si>
    <t>МБОУ «Мочильская СОШ» Верховского района</t>
  </si>
  <si>
    <t>Новосильский район</t>
  </si>
  <si>
    <t>МБОУ «Нижне-Жёрновская СОШ» Верховского района</t>
  </si>
  <si>
    <t>Орловский муниципальный округ</t>
  </si>
  <si>
    <t>МБОУ «Русско-Бродская СОШ» Верховского района</t>
  </si>
  <si>
    <t>Покровский район</t>
  </si>
  <si>
    <t>МБОУ «Синковская ООШ» Верховского района</t>
  </si>
  <si>
    <t>Свердловский район</t>
  </si>
  <si>
    <t>МБОУ «Скородненская СОШ» Верховского района</t>
  </si>
  <si>
    <t>Сосковский район</t>
  </si>
  <si>
    <t>МБОУ «Теляженская ООШ» Верховского района</t>
  </si>
  <si>
    <t>Троснянский район</t>
  </si>
  <si>
    <t>МБОУ «Троицкая СОШ» Верховского района</t>
  </si>
  <si>
    <t>Урицкий район</t>
  </si>
  <si>
    <t>МБОУ «Туровская ООШ» Верховского района</t>
  </si>
  <si>
    <t>Хотынецкий район</t>
  </si>
  <si>
    <t>МБОУ «Лицей имени С. Н. Булгакова» г. Ливны</t>
  </si>
  <si>
    <t>Шаблыкинский район</t>
  </si>
  <si>
    <t>МБОУ «ООШ №11» г. Ливны</t>
  </si>
  <si>
    <t>Образовательные организации, подведомственные Департаменту образования Орловской области</t>
  </si>
  <si>
    <t>МБОУ «ООШ №9» г.Ливны</t>
  </si>
  <si>
    <t>МБОУ «СОШ №1» г. Ливны</t>
  </si>
  <si>
    <t>МБОУ «СОШ №2 города Ливны»</t>
  </si>
  <si>
    <t>МБОУ «СОШ №4» г.Ливны</t>
  </si>
  <si>
    <t>МБОУ «СОШ №5» г. Ливны</t>
  </si>
  <si>
    <t>МБОУ «СОШ №6» г.Ливны</t>
  </si>
  <si>
    <t>МБОУ Гимназия города Ливны</t>
  </si>
  <si>
    <t>МБОУ города Мценска «Лицей № 5»</t>
  </si>
  <si>
    <t>МБОУ города Мценска «СОШ № 4»</t>
  </si>
  <si>
    <t>МБОУ города Мценска «СОШ № 9»</t>
  </si>
  <si>
    <t>МБОУ города Мценска «СОШ №1»</t>
  </si>
  <si>
    <t>МБОУ города Мценска «СОШ №2»</t>
  </si>
  <si>
    <t>МБОУ города Мценска «СОШ №3»</t>
  </si>
  <si>
    <t>МБОУ города Мценска «СОШ №7 »</t>
  </si>
  <si>
    <t>МБОУ города Мценска «СОШ №8»</t>
  </si>
  <si>
    <t>МБВ (С) ОУ «Открытая (сменная) общеобразовательная школа №48» г. Орла</t>
  </si>
  <si>
    <t>МБОУ – гимназия № 19 имени Героя Советского Союза В. И. Меркулова г. Орла</t>
  </si>
  <si>
    <t>МБОУ – гимназия №16 г. Орла</t>
  </si>
  <si>
    <t xml:space="preserve">МБОУ – гимназия №34 г. Орла </t>
  </si>
  <si>
    <t>МБОУ – гимназия №39 имени Фридриха Шиллера г. Орла</t>
  </si>
  <si>
    <t>МБОУ – лицей № 1 имени М. В. Ломоносова г. Орла</t>
  </si>
  <si>
    <t>МБОУ – лицей № 18 г. Орла</t>
  </si>
  <si>
    <t>МБОУ – лицей № 21 имени генерала А. П. Ермолова г. Орла</t>
  </si>
  <si>
    <t>МБОУ – лицей № 22 имени А. П.Иванова г. Орла</t>
  </si>
  <si>
    <t>МБОУ – лицей № 32 имени И. М. Воробьева г. Орла</t>
  </si>
  <si>
    <t>МБОУ – лицей № 4 имени Героя Советского Союза Г. Б. Злотина  г. Орла</t>
  </si>
  <si>
    <t>МБОУ – лицей №28 г Орла имени дважды Героя Советского Союза Г. М. Паршина г. Орла</t>
  </si>
  <si>
    <t>МБОУ – СОШ № 37 имени дважды Героя Советского Союза маршала М. Е. Катукова г. Орла</t>
  </si>
  <si>
    <t>МБОУ – СОШ №10 г. Орла</t>
  </si>
  <si>
    <t>МБОУ – СОШ №11 имени Г. М. Пясецкого г. Орла</t>
  </si>
  <si>
    <t>МБОУ – СОШ №12 имени Героя Советского Союза И. Н. Машкарина г. Орла</t>
  </si>
  <si>
    <t>МБОУ – СОШ №13 имени Героя Советского Союза А. П. Маресьева г. Орла</t>
  </si>
  <si>
    <t>МБОУ – СОШ №15 имени М. В. Гордеева г. Орла</t>
  </si>
  <si>
    <t>МБОУ – СОШ №17 с углубленным изучением французского языка имени 6-ой Орловско-Хинганской стрелковой дивизии г. Орла</t>
  </si>
  <si>
    <t>МБОУ – СОШ №2 г. Орла</t>
  </si>
  <si>
    <t>МБОУ – СОШ №20 имени Героя Советского Союза Л. Н. Гуртьева г.Орла</t>
  </si>
  <si>
    <t>МБОУ – СОШ №24 с углубленным изучением отдельных предметов гуманитарного профиля им. И. С.Тургенева г. Орла</t>
  </si>
  <si>
    <t>МБОУ – СОШ №25 г. Орла</t>
  </si>
  <si>
    <t xml:space="preserve">МБОУ – СОШ №26 г. Орла </t>
  </si>
  <si>
    <t>МБОУ – СОШ №27 им. Н. С. Лескова с углубленным изучением английского языка г. Орла</t>
  </si>
  <si>
    <t>МБОУ – СОШ №30 г. Орла</t>
  </si>
  <si>
    <t>МБОУ – СОШ №31 г. Орла</t>
  </si>
  <si>
    <t>МБОУ – СОШ №33 г. Орла</t>
  </si>
  <si>
    <t>МБОУ – СОШ №38 с углубленным изучением предметов эстетического профиля г. Орла</t>
  </si>
  <si>
    <t>МБОУ – СОШ №45 имени Д. И. Блынского г. Орла</t>
  </si>
  <si>
    <t>МБОУ – СОШ №49 имени 5-ой Орловской ордена Ленина Краснознамённой орденов Суворова и Кутузова стрелковой дивизии г. Орла</t>
  </si>
  <si>
    <t>МБОУ – СОШ №5 г. Орла</t>
  </si>
  <si>
    <t>МБОУ – СОШ №50 г. Орла</t>
  </si>
  <si>
    <t>МБОУ – СОШ №6 г. Орла</t>
  </si>
  <si>
    <t xml:space="preserve">МБОУ – СОШ №3 им. А. С. Пушкина г. Орла  
</t>
  </si>
  <si>
    <t>МБОУ – СОШ №23 с углубленным изучением английского языка г. Орла</t>
  </si>
  <si>
    <t>МБОУ – СОШ №29 имени Д. Н. Мельникова г. Орла</t>
  </si>
  <si>
    <t>МБОУ – школа №35 имени А. Г. Перелыгина г. Орла</t>
  </si>
  <si>
    <t>МБОУ – школа №36 имени А. С. Бакина г. Орла</t>
  </si>
  <si>
    <t>МБОУ – школа №51 г. Орла</t>
  </si>
  <si>
    <t>МБОУ – школа №52 г. Орла</t>
  </si>
  <si>
    <t>МБОУ – школа №7 имени Н. В. Сиротинина г. Орла</t>
  </si>
  <si>
    <t>МБОУ лицей №40 г.Орла</t>
  </si>
  <si>
    <t>МБОУ Глазуновская СОШ Глазуновского района</t>
  </si>
  <si>
    <t>МБОУ Гнилушинская СОШ Глазуновского района</t>
  </si>
  <si>
    <t>МБОУ Краснослободская СОШ Глазуновского района</t>
  </si>
  <si>
    <t>МБОУ Ловчиковская ООШ Глазуновского района</t>
  </si>
  <si>
    <t>МБОУ Новополевская ООШ Глазуновского района</t>
  </si>
  <si>
    <t>МБОУ Очкинская ООШ Глазуновского района</t>
  </si>
  <si>
    <t>МБОУ Тагинская СОШ Глазуновского района</t>
  </si>
  <si>
    <t>МБОУ  «Малобобровская ООШ» Дмитровского района</t>
  </si>
  <si>
    <t>МБОУ  «Столбищенская СОШ» Дмитровского района</t>
  </si>
  <si>
    <t>МБОУ  Лубянская СОШ Дмитровского района</t>
  </si>
  <si>
    <t>МБОУ «Бородинская СОШ» Дмитровского района</t>
  </si>
  <si>
    <t>МБОУ «Долбенкинская ООШ» Дмитровского района</t>
  </si>
  <si>
    <t>МБОУ «Домаховская СОШ» Дмитровского района</t>
  </si>
  <si>
    <t>МБОУ «СОШ №1 г. Дмитровска» Дмитровского района</t>
  </si>
  <si>
    <t xml:space="preserve">МБОУ «СОШ №2 г. Дмитровска имени А.М. Дорохова» </t>
  </si>
  <si>
    <t>МБОУ «Хальзевская ООШ» Дмитровского района</t>
  </si>
  <si>
    <t xml:space="preserve"> БОУ «Егорьевская ООШ» Должанского района</t>
  </si>
  <si>
    <t>БОУ «Алексеевская ООШ» Должанского района</t>
  </si>
  <si>
    <t>БОУ «Быстринская ООШ» Должанского района</t>
  </si>
  <si>
    <t>БОУ «Вышне-Ольшанская СОШ» Должанского района</t>
  </si>
  <si>
    <t>БОУ «Должанская СОШ» Должанского района</t>
  </si>
  <si>
    <t>БОУ «Дубровская ООШ» Должанского района</t>
  </si>
  <si>
    <t>БОУ «Евлановская ООШ» Должанского района</t>
  </si>
  <si>
    <t>БОУ «Козьма-Демьяновская СОШ» Должанского района</t>
  </si>
  <si>
    <t>БОУ «Никольская СОШ» Должанского района</t>
  </si>
  <si>
    <t>БОУ «Урыновская СОШ» Должанского района</t>
  </si>
  <si>
    <t>МБОУ «Алёшненская СОШ» Залегощенского района</t>
  </si>
  <si>
    <t xml:space="preserve">МБОУ «Берёзовская ООШ» Залегощенского района </t>
  </si>
  <si>
    <t xml:space="preserve">МБОУ «Верхне-Скворченская ООШ» Залегощенского района </t>
  </si>
  <si>
    <t xml:space="preserve">МБОУ «Залегощенская СОШ №1» Залегощенского района </t>
  </si>
  <si>
    <t xml:space="preserve">МБОУ «Залегощенская СОШ №2» Залегощенского района </t>
  </si>
  <si>
    <t>МБОУ «Золотарёвская ООШ» Залегощенского района</t>
  </si>
  <si>
    <t xml:space="preserve">МБОУ «Красненская ООШ» Залегощенского района </t>
  </si>
  <si>
    <t xml:space="preserve">МБОУ «Ломецкая СОШ» Залегощенского района </t>
  </si>
  <si>
    <t xml:space="preserve">МБОУ «Ломовская СОШ» Залегощенского района </t>
  </si>
  <si>
    <t xml:space="preserve">МБОУ «Нижне-Залегощенская ООШ» Залегощенского района </t>
  </si>
  <si>
    <t xml:space="preserve">МБОУ «Ольховецкая ООШ» Залегощенского района </t>
  </si>
  <si>
    <t xml:space="preserve">МБОУ «Павловская СОШ» Залегощенского района </t>
  </si>
  <si>
    <t xml:space="preserve">МБОУ «Победненская ООШ» Залегощенского района </t>
  </si>
  <si>
    <t xml:space="preserve">МБОУ «Ржанопольская ООШ» Залегощенского района </t>
  </si>
  <si>
    <t xml:space="preserve">МБОУ«Моховская СОШ» Залегощенского района </t>
  </si>
  <si>
    <t xml:space="preserve">МБОУ«Сетушинская ООШ» Залегощенского района </t>
  </si>
  <si>
    <t xml:space="preserve">МБОУ «Глотовская СОШ» Знаменского района </t>
  </si>
  <si>
    <t xml:space="preserve">МБОУ «Ждимирская СОШ» Знаменского района </t>
  </si>
  <si>
    <t>МБОУ «Знаменская СОШ имени Р. И. Вяхирева» Знаменского района</t>
  </si>
  <si>
    <t xml:space="preserve">МБОУ «Красниковская ООШ» Знаменского района </t>
  </si>
  <si>
    <t xml:space="preserve">МБОУ «Локонская ООШ» Знаменского района </t>
  </si>
  <si>
    <t>МБОУ Селиховская СОШ имени В. Н. Хитрово Знаменского района</t>
  </si>
  <si>
    <t>МБОУ «Ахтырская ООШ» Колпнянского района</t>
  </si>
  <si>
    <t>МБОУ «Дровосеченская СОШ» Колпнянского района</t>
  </si>
  <si>
    <t>МБОУ «Дубовская СОШ» Колпнянского района</t>
  </si>
  <si>
    <t>МБОУ «Знаменская ООШ» Колпнянского района</t>
  </si>
  <si>
    <t>МБОУ «Карловская ООШ» Колпнянского района</t>
  </si>
  <si>
    <t>МБОУ «Колпнянская СОШ №2» Колпнянского района</t>
  </si>
  <si>
    <t>МБОУ «Колпнянский лицей» Колпнянского района</t>
  </si>
  <si>
    <t>МБОУ «Краснянская СОШ» Колпнянского района</t>
  </si>
  <si>
    <t>МБОУ «Крутовская ООШ» Колпнянского района</t>
  </si>
  <si>
    <t>МБОУ «Нетрубежская ООШ» Колпнянского района</t>
  </si>
  <si>
    <t>МБОУ «Тимирязевская СОШ» Колпнянского района</t>
  </si>
  <si>
    <t>МБОУ «Фошнянская СОШ имени Героя России Ю. М. Анохина» Колпнянского района</t>
  </si>
  <si>
    <t>МБОУ «Яковская СОШ» Колпнянского района</t>
  </si>
  <si>
    <t>МБОУ «Ярищенская СОШ» Колпнянского района</t>
  </si>
  <si>
    <t xml:space="preserve">МБОУ – Гагаринская ООШ имени старшего лейтенанта милиции В. А. Кузина Корсаковского района </t>
  </si>
  <si>
    <t>МБОУ – Корсаковская СОШ Корсаковского района</t>
  </si>
  <si>
    <t xml:space="preserve">МБОУ – Парамоновская ООШ Корсаковского района </t>
  </si>
  <si>
    <t xml:space="preserve">МБОУ – Совхозная СОШ Корсаковского района </t>
  </si>
  <si>
    <t xml:space="preserve">МБОУ – Спешневская СОШ имени Героя Российской Федерации А. Рязанцева Корсаковского района </t>
  </si>
  <si>
    <t>МБОУ Больше-Чернавская СОШ имени В. Г. Алдошина Краснозоренского района</t>
  </si>
  <si>
    <t>МБОУ Верхне-Любовшенская ООШ имени Героя Советского Союза В. Г.Куликова Краснозоренского района</t>
  </si>
  <si>
    <t>МБОУ Краснозоренская СОШ Краснозоренского района</t>
  </si>
  <si>
    <t>МБОУ Малиновская СОШ Краснозоренского района</t>
  </si>
  <si>
    <t xml:space="preserve">МБОУ Медвеженская ООШ Краснозоренского района </t>
  </si>
  <si>
    <t>МБОУ Оревская СОШ Краснозоренского района</t>
  </si>
  <si>
    <t>МБОУ Покровская СОШ Краснозоренского района</t>
  </si>
  <si>
    <t>МБОУ Труновская СОШ Краснозоренского района</t>
  </si>
  <si>
    <t>МБОУ  «Глинская СОШ» Кромского района</t>
  </si>
  <si>
    <t>МБОУ «Вожовская СОШ имени С. М. Пузырёва» Кромского района</t>
  </si>
  <si>
    <t>МБОУ «Гостомльская ООШ имени Н. С. Лескова» Кромского района</t>
  </si>
  <si>
    <t>МБОУ «Гуторовская СОШ имени Куренцова А. И.» Кромского района</t>
  </si>
  <si>
    <t>МБОУ «Закромско-Хуторская ООШ» Кромского района</t>
  </si>
  <si>
    <t>МБОУ «Коровье-Болотовская СОШ» Кромского района</t>
  </si>
  <si>
    <t>МБОУ «Короськовская СОШ» Кромского района</t>
  </si>
  <si>
    <t>МБОУ «Кривчиковская СОШ» Кромского района</t>
  </si>
  <si>
    <t>МБОУ «Кромская СОШ» Кромского района</t>
  </si>
  <si>
    <t>МБОУ «Кутафинская СОШ» Кромского района</t>
  </si>
  <si>
    <t>МБОУ «Нижне-Федотовская ООШ» Кромского района</t>
  </si>
  <si>
    <t>МБОУ «Семенковская СОШ» Кромского района</t>
  </si>
  <si>
    <t>МБОУ «Черкасская СОШ» Кромского района</t>
  </si>
  <si>
    <t>МБОУ «Шаховская СОШ» Кромского района</t>
  </si>
  <si>
    <t>МБОУ  «Речицкая СОШ» Ливенского района</t>
  </si>
  <si>
    <t>МБОУ «Барановская СОШ» Ливенского района</t>
  </si>
  <si>
    <t>МБОУ «Введенская СОШ» Ливенского района</t>
  </si>
  <si>
    <t>МБОУ «Воротынская ООШ» Ливенского района</t>
  </si>
  <si>
    <t>МБОУ «Вязовицкая ООШ им. Г. Н. Бакурова» Ливенского района</t>
  </si>
  <si>
    <t>МБОУ «Вязово-Лубравская ООШ» Ливенского района</t>
  </si>
  <si>
    <t>МБОУ «Дутовская СОШ» Ливенского района</t>
  </si>
  <si>
    <t>МБОУ «Екатериновская СОШ» Ливенского района</t>
  </si>
  <si>
    <t>МБОУ «Здоровецкая СОШ» Ливенского района</t>
  </si>
  <si>
    <t>МБОУ «Казанская СОШ» Ливенского района</t>
  </si>
  <si>
    <t>МБОУ «Калининская ООШ им. Н. Н. Поликарпова» Ливенского района</t>
  </si>
  <si>
    <t>МБОУ «Козьминская СОШ» Ливенского района</t>
  </si>
  <si>
    <t>МБОУ «Коротышская СОШ» Ливенского района</t>
  </si>
  <si>
    <t>МБОУ «Куначенская ООШ» Ливенского района</t>
  </si>
  <si>
    <t>МБОУ «Ливенская СОШ» Ливенского района</t>
  </si>
  <si>
    <t xml:space="preserve">МБОУ «Липовецкая ООШ» Ливенского района
</t>
  </si>
  <si>
    <t xml:space="preserve">МБОУ «Липовецкая СОШ имени М.Н. Павлова» Ливенского района
</t>
  </si>
  <si>
    <t>МБОУ «Навесненская СОШ» Ливенского района</t>
  </si>
  <si>
    <t>МБОУ «Никольская СОШ» Ливенского района</t>
  </si>
  <si>
    <t>МБОУ «Орловская СОШ» Ливенского района</t>
  </si>
  <si>
    <t>МБОУ «Островская СОШ» Ливенского района</t>
  </si>
  <si>
    <t>МБОУ «Покровская СОШ» Ливенского района</t>
  </si>
  <si>
    <t>МБОУ «Росстанская СОШ» Ливенского района</t>
  </si>
  <si>
    <t>МБОУ «Сахзаводская СОШ» Ливенского района</t>
  </si>
  <si>
    <t>МБОУ «Свободно-Дубравская СОШ» Ливенского района</t>
  </si>
  <si>
    <t>МБОУ «Сергиевская СОШ» Ливенского района</t>
  </si>
  <si>
    <t>МБОУ «Сосновская ООШ» Ливенского района</t>
  </si>
  <si>
    <t>МБОУ «Троицкая СОШ» Ливенского района</t>
  </si>
  <si>
    <t>МБОУ «Успенская СОШ имени В. Н. Мильшина» Ливенского района</t>
  </si>
  <si>
    <t>МБОУ «Хвощевская СОШ» Ливенского района</t>
  </si>
  <si>
    <t>МБОУ «Малоархангельская СОШ №1»</t>
  </si>
  <si>
    <t>МБОУ «Малоархангельская СОШ №2»</t>
  </si>
  <si>
    <t>МБОУ Малоархангельского района «Архаровская ООШ»</t>
  </si>
  <si>
    <t>МБОУ Малоархангельского района «Губкинская СОШ»</t>
  </si>
  <si>
    <t>МБОУ Малоархангельского района «Ивановская СОШ»</t>
  </si>
  <si>
    <t>МБОУ Малоархангельского района «Каменская СОШ»</t>
  </si>
  <si>
    <t>МБОУ Малоархангельского района «Костинская ООШ»</t>
  </si>
  <si>
    <t>МБОУ Малоархангельского района «Луковская СОШ»</t>
  </si>
  <si>
    <t>МБОУ Малоархангельского района «Совхозская СОШ»</t>
  </si>
  <si>
    <t>МБОУ «Алябьевская СОШ» Мценского района</t>
  </si>
  <si>
    <t>МБОУ «Аникановская ООШ» Мценского района</t>
  </si>
  <si>
    <t>МБОУ «Башкатовская СОШ» Мценского района</t>
  </si>
  <si>
    <t>МБОУ «Глазуновская ООШ» Мценского района</t>
  </si>
  <si>
    <t>МБОУ «Жилинская СОШ» Мценского района</t>
  </si>
  <si>
    <t>МБОУ «Краснооктябрьская ООШ» Мценского района</t>
  </si>
  <si>
    <t>МБОУ «Отрадинская СОШ»</t>
  </si>
  <si>
    <t>МБОУ «Подбелевская СОШ» Мценского района</t>
  </si>
  <si>
    <t>МБОУ «Протасовская СОШ имени И. А. Новикова» Мценского района</t>
  </si>
  <si>
    <t>МБОУ «Спасско-Лутовиновская СОШ имени И. С. Тургенева» Мценского района</t>
  </si>
  <si>
    <t>МБОУ «Тельченская СОШ» Мценского района</t>
  </si>
  <si>
    <t>МБОУ «Черемошенская ООШ» Мценского района</t>
  </si>
  <si>
    <t>МБОУ – Шатиловский лицей Новодеревеньковского района</t>
  </si>
  <si>
    <t>МБОУ «Дубовская ООШ» Новодеревеньковского района</t>
  </si>
  <si>
    <t>МБОУ «Мансуровская ООШ» Новодеревеньковского района</t>
  </si>
  <si>
    <t>МБОУ «Паньковская СОШ» Новодеревеньковского района</t>
  </si>
  <si>
    <t>МБОУ «Старогольская СОШ» Новодеревеньковского района</t>
  </si>
  <si>
    <t>МБОУ «Судбищенская СОШ» Новодеревеньковского района</t>
  </si>
  <si>
    <t>МБОУ «Хомутовская СОШ имени Героя Советского Союза Домникова В. М.» Новодеревеньковского района</t>
  </si>
  <si>
    <t>МБОУ Вяжевская СОШ Новосильского района</t>
  </si>
  <si>
    <t xml:space="preserve">МБОУ Глубковская СОШ Новосильского района </t>
  </si>
  <si>
    <t xml:space="preserve">МБОУ Голунская СОШ Новосильского района </t>
  </si>
  <si>
    <t xml:space="preserve">МБОУ Новосильская СОШ Новосильского района </t>
  </si>
  <si>
    <t>МБОУ Прудовская ООШ Новосильского района</t>
  </si>
  <si>
    <t>МБОУ Селезнёвская СОШ Новосильского района</t>
  </si>
  <si>
    <t>БОУ Орловской области «Мезенский лицей»</t>
  </si>
  <si>
    <t>образовательные организации, подведомственные Департаменту образования Орловской области</t>
  </si>
  <si>
    <t>БОУ Орловской области «Созвездие Орла»</t>
  </si>
  <si>
    <t xml:space="preserve">КОУ ОО «Нарышкинская школа-интернат для детей сирот и детей, оставшихся без попечения родителей» </t>
  </si>
  <si>
    <t>КОУ ОО «Некрасовская школа-интернат для детей-сирот и детей, оставшихся без попечения родителей»</t>
  </si>
  <si>
    <t>КОУ Орловской области «Орловский лицей-интернат»</t>
  </si>
  <si>
    <t>Орловский район</t>
  </si>
  <si>
    <t xml:space="preserve">МБОУ «Баклановская СОШ» Орловского района </t>
  </si>
  <si>
    <t xml:space="preserve">МБОУ «Ермолаевская ООШ» Орловского района </t>
  </si>
  <si>
    <t xml:space="preserve">МБОУ «Жилинская СОШ» Орловского района </t>
  </si>
  <si>
    <t xml:space="preserve">МБОУ «Звягинская СОШ» Орловского района </t>
  </si>
  <si>
    <t xml:space="preserve">МБОУ «Знаменская СОШ» Орловского района </t>
  </si>
  <si>
    <t xml:space="preserve">МБОУ «Карповская ООШ» Орловского района </t>
  </si>
  <si>
    <t xml:space="preserve">МБОУ «Краснозвездинская СОШ» Орловского района </t>
  </si>
  <si>
    <t xml:space="preserve">МБОУ «Лавровская СОШ» Орловского района </t>
  </si>
  <si>
    <t xml:space="preserve">МБОУ «Малокуликовская СОШ» Орловского района </t>
  </si>
  <si>
    <t xml:space="preserve">МБОУ «Михайловская СОШ» Орловского района </t>
  </si>
  <si>
    <t xml:space="preserve">МБОУ «Моховицкая СОШ» Орловского района </t>
  </si>
  <si>
    <t xml:space="preserve">МБОУ «Новоселовская ООШ» Орловского района </t>
  </si>
  <si>
    <t xml:space="preserve">МБОУ «Образцовская СОШ» Орловского района </t>
  </si>
  <si>
    <t xml:space="preserve">МБОУ «Овсянниковская СОШ» Орловского района </t>
  </si>
  <si>
    <t xml:space="preserve">МБОУ «Оптушанская СОШ» Орловского района </t>
  </si>
  <si>
    <t xml:space="preserve">МБОУ «Паньковская ООШ» Орловского района </t>
  </si>
  <si>
    <t xml:space="preserve">МБОУ «Платоновская ООШ» Орловского района </t>
  </si>
  <si>
    <t xml:space="preserve">МБОУ «Полозодворская СОШ» Орловского района </t>
  </si>
  <si>
    <t xml:space="preserve">МБОУ «Путимецкая СОШ» Орловского района </t>
  </si>
  <si>
    <t xml:space="preserve">МБОУ «Салтыковская СОШ» Орловского района </t>
  </si>
  <si>
    <t xml:space="preserve">МБОУ «СОШ имени П.В. Киреевского» Орловского района </t>
  </si>
  <si>
    <t xml:space="preserve">МБОУ «Становоколодезьская СОШ» Орловского района </t>
  </si>
  <si>
    <t xml:space="preserve">МБОУ «Стрелецкая СОШ» Орловского района </t>
  </si>
  <si>
    <t xml:space="preserve">МБОУ «Троицкая СОШ» Орловского района </t>
  </si>
  <si>
    <t>МБОУ «Алексеевская ООШ» Покровского района</t>
  </si>
  <si>
    <t>МБОУ «Березовская СОШ» Покровского района</t>
  </si>
  <si>
    <t>МБОУ «Вепринецкая ООШ» Покровского района</t>
  </si>
  <si>
    <t>МБОУ «Верхососенская ООШ» Покровского района</t>
  </si>
  <si>
    <t>МБОУ «Внуковская ООШ» Покровского района</t>
  </si>
  <si>
    <t>МБОУ «Грачёвская ООШ» Покровского района</t>
  </si>
  <si>
    <t>МБОУ «Дросковская СОШ» Покровского района</t>
  </si>
  <si>
    <t>МБОУ «Моховская СОШ» Покровского района</t>
  </si>
  <si>
    <t>МБОУ «Никольская ООШ» Покровского района</t>
  </si>
  <si>
    <t>МБОУ «Перехоженская ООШ» Покровского района</t>
  </si>
  <si>
    <t>МБОУ «Покровская СОШ» Покровского района</t>
  </si>
  <si>
    <t>МБОУ «Покровский  лицей» Покровского района</t>
  </si>
  <si>
    <t>МБОУ «Протасовская ООШ» Покровского района</t>
  </si>
  <si>
    <t>МБОУ «Тимирязевская ООШ» Покровского района</t>
  </si>
  <si>
    <t>МБОУ «Трудкинская СОШ» Покровского района</t>
  </si>
  <si>
    <t>МБОУ «Успенская ООШ» Покровского района</t>
  </si>
  <si>
    <t>МБОУ «Фёдоровская ООШ» Покровского района</t>
  </si>
  <si>
    <t>МБОУ «Богодуховская СОШ имени Ю.М.Шмелёва» Свердловского района</t>
  </si>
  <si>
    <t>МБОУ «Змиёвская СОШ» Свердловского района</t>
  </si>
  <si>
    <t>МБОУ «Змиёвский лицей» Свердловского района</t>
  </si>
  <si>
    <t>МБОУ «Куракинская СОШ» Свердловского района</t>
  </si>
  <si>
    <t>МБОУ «Никольская СОШ им А. Жадова» Свердловского района</t>
  </si>
  <si>
    <t>МБОУ «Новопетровская СОШ» Свердловского района</t>
  </si>
  <si>
    <t>МБОУ «Плосковская ООШ» Свердловского района</t>
  </si>
  <si>
    <t>МБОУ «Хотетовская ООШ» Свердловского района</t>
  </si>
  <si>
    <t>МБОУ «Яковлевская ООШ им. Е. А. Благининой» Свердловского района</t>
  </si>
  <si>
    <t xml:space="preserve"> МБОУ «Сосковская СОШ» Сосковского района</t>
  </si>
  <si>
    <t xml:space="preserve">МБОУ «Прилепская СОШ» Сосковского района </t>
  </si>
  <si>
    <t xml:space="preserve">МБОУ «Рыжковская СОШ» Сосковсого района </t>
  </si>
  <si>
    <t xml:space="preserve">МБОУ «Цвеленевская СОШ» Сосковского района </t>
  </si>
  <si>
    <t xml:space="preserve">МБОУ«Алмазовская СОШ» Сосковского района </t>
  </si>
  <si>
    <t xml:space="preserve">БОУ  «Жерновецкая СОШ» Троснянского района </t>
  </si>
  <si>
    <t xml:space="preserve">БОУ «Ломовецкая СОШ» Троснянского района </t>
  </si>
  <si>
    <t xml:space="preserve">БОУ «Муравльская СОШ» Троснянского района </t>
  </si>
  <si>
    <t xml:space="preserve">БОУ «Никольская СОШ» Троснянского района </t>
  </si>
  <si>
    <t xml:space="preserve">БОУ «Октябрьская СОШ» Троснянского района </t>
  </si>
  <si>
    <t xml:space="preserve">БОУ «Сомовская ООШ» Троснянского района </t>
  </si>
  <si>
    <t xml:space="preserve">БОУ «Старо-Турьянская СОШ» Троснянского района </t>
  </si>
  <si>
    <t xml:space="preserve">БОУ «Троснянская СОШ» Троснянского района </t>
  </si>
  <si>
    <t xml:space="preserve">БОУ Воронецкая СОШ Троснянского района </t>
  </si>
  <si>
    <t xml:space="preserve">МБОУ  - Больше-Сотниковская СОШ Урицкого района </t>
  </si>
  <si>
    <t xml:space="preserve">МБОУ  - Подзаваловская СОШ Урицкого района </t>
  </si>
  <si>
    <t xml:space="preserve">МБОУ - Богдановская СОШ Урицкого района </t>
  </si>
  <si>
    <t>МБОУ - Луначарская ООШ Урицкого района</t>
  </si>
  <si>
    <t>МБОУ – Себякинская ООШ Урицкого района</t>
  </si>
  <si>
    <t xml:space="preserve">МБОУ – СОШ №2 п. Нарышкино Урицкого района </t>
  </si>
  <si>
    <t>МБОУ - Теляковская ООШ Урицкого района</t>
  </si>
  <si>
    <t xml:space="preserve">МБОУ «Нарышкинская СОШ №1 им. Н. И. Зубилина» Урицкого района </t>
  </si>
  <si>
    <t xml:space="preserve">МБОУ «Первомайская ООШ» Урицкого района </t>
  </si>
  <si>
    <t>МБОУ Бунинская СОШ Урицкого района</t>
  </si>
  <si>
    <t xml:space="preserve">МБОУ Городищенская СОШ Урицкого района </t>
  </si>
  <si>
    <t xml:space="preserve">МБОУ Максимовская ООШ Урицкого района </t>
  </si>
  <si>
    <t xml:space="preserve">МБОУ Муравлевская СОШ Урицкого района </t>
  </si>
  <si>
    <t>МБОУ – Богородицкая СОШ Хотынецкого района</t>
  </si>
  <si>
    <t>МБОУ – Жудерская СОШ Хотынецкого района</t>
  </si>
  <si>
    <t>МБОУ – Ильинская СОШ Хотынецкого района</t>
  </si>
  <si>
    <t>МБОУ – Краснорябинская СОШ имени Полного кавалера ордена Славы Петра Ивановича Бровичева Хотынецкого района</t>
  </si>
  <si>
    <t>МБОУ – Студеновская ООШ Хотынецкого района</t>
  </si>
  <si>
    <t>МБОУ – Хотимль-Кузменковская СОШ Хотынецкого района</t>
  </si>
  <si>
    <t>МБОУ – Хотынецкая СОШ имени Сергея Геннадьевича Поматилова Хотынецкого района</t>
  </si>
  <si>
    <t>МБОУ – Юрьевская СОШ Хотынецкого района</t>
  </si>
  <si>
    <t xml:space="preserve">МБОУ  «Навлинская СОШ» Шаблыкинского района
</t>
  </si>
  <si>
    <t>МБОУ  «Титовская ООШ» Шаблыкинского  района</t>
  </si>
  <si>
    <t>МБОУ «Молодовская ООШ» Шаблыкинского района</t>
  </si>
  <si>
    <t>МБОУ «Сомовская СОШ имени Ю. Н. Миролюбова» Шаблыкинского района</t>
  </si>
  <si>
    <t>МБОУ «Хотьковская СОШ имени Н.А. Володина» Шаблыкинского района</t>
  </si>
  <si>
    <t>МБОУ «Шаблыкинская СОШ им. А. Т. Шурупова» Шаблыкинскаго района</t>
  </si>
  <si>
    <t>Бюджетное учреждение Орловской области "Региональный центр оценки качества образования"</t>
  </si>
  <si>
    <r>
      <rPr>
        <b/>
        <sz val="14"/>
        <color rgb="FF800000"/>
        <rFont val="Times New Roman"/>
        <family val="1"/>
        <charset val="204"/>
      </rPr>
      <t xml:space="preserve">Идентификация школ с низкими результатами обучения и школ, функционирующих в сложных социальных условиях
</t>
    </r>
  </si>
  <si>
    <t>22.1.</t>
  </si>
  <si>
    <t>Инструкция по работе с формой-отчётом</t>
  </si>
  <si>
    <t>Форма предназначена для сбора данных и подготовки к отправке результатов регионального мониторинга показателей</t>
  </si>
  <si>
    <t>Ниже представлена пошаговая инструкция по заполнению формы, формированию и отправке отчета.</t>
  </si>
  <si>
    <t>1. Технические особенности работы с формой отчёта</t>
  </si>
  <si>
    <t xml:space="preserve">  1.1.  </t>
  </si>
  <si>
    <t>Данная форма предназначена для работы в MS Excel 2000-2010 или OpenOffice.org Calc</t>
  </si>
  <si>
    <t>1.2.</t>
  </si>
  <si>
    <r>
      <rPr>
        <sz val="11"/>
        <rFont val="Times New Roman"/>
        <family val="1"/>
        <charset val="204"/>
      </rPr>
      <t xml:space="preserve">При необходимости внести изменения в данные, вносите их в ранее заполненную форму, либо заполняйте форму заново целиком. </t>
    </r>
    <r>
      <rPr>
        <b/>
        <sz val="11"/>
        <color rgb="FF000080"/>
        <rFont val="Times New Roman"/>
        <family val="1"/>
        <charset val="204"/>
      </rPr>
      <t>Не сдавайте частично заполненную форму!</t>
    </r>
    <r>
      <rPr>
        <sz val="11"/>
        <rFont val="Times New Roman"/>
        <family val="1"/>
        <charset val="204"/>
      </rPr>
      <t xml:space="preserve"> Последняя сданная версия отчета заменяет предыдущие, поэтому при сдаче частично заполненной формы ранее предоставленные данные могут быть утеряны.</t>
    </r>
  </si>
  <si>
    <t>1.3.</t>
  </si>
  <si>
    <r>
      <rPr>
        <sz val="11"/>
        <rFont val="Times New Roman"/>
        <family val="1"/>
        <charset val="204"/>
      </rPr>
      <t xml:space="preserve">После заполнения анкеты и сохранения файла формы отчёта  рекомендуется создать по копии файла для вашей школы, добавив название муниципалитета и сокращенное название ОО. </t>
    </r>
    <r>
      <rPr>
        <i/>
        <sz val="11"/>
        <rFont val="Times New Roman"/>
        <family val="1"/>
        <charset val="204"/>
      </rPr>
      <t>Например: г. Орел_СОШ 9__Анкета</t>
    </r>
  </si>
  <si>
    <t>2. Общие рекомендации по заполнению формы отчёта</t>
  </si>
  <si>
    <t xml:space="preserve"> 2.1.</t>
  </si>
  <si>
    <t>Для удобства использования рекомендуется распечатать данную инструкцию.</t>
  </si>
  <si>
    <t>2.2.</t>
  </si>
  <si>
    <t>Заполняйте поля, выделенные цветом (см. справа). В поля, выделенные голубым, нужно вписать свое значение в зависимости от контекста. Поля, выделенные зеленым - не заполнять, показатель расчитывается автоматически!</t>
  </si>
  <si>
    <t>2.3.</t>
  </si>
  <si>
    <t>В ряде ячеек данные можно выбирать из списка (ячейки выделены желтым цветом). При нажатии на такие ячейки в правом нижнем углу появляется стрелка выпадающего списка (как и у ячейки справа). Нажмите на стрелку и, воспользовавшись полосой прокрутки, выберите нужное вам значение.</t>
  </si>
  <si>
    <t>2.4.</t>
  </si>
  <si>
    <t>В процессе работы над файлом не реже чем раз в 5-7 минут сохраняйте его, нажимая Ctrl+S.</t>
  </si>
  <si>
    <t>2.5.</t>
  </si>
  <si>
    <r>
      <rPr>
        <b/>
        <sz val="11"/>
        <color rgb="FF800000"/>
        <rFont val="Times New Roman"/>
        <family val="1"/>
        <charset val="204"/>
      </rPr>
      <t xml:space="preserve">Важно! Категорически запрещается удалять ячейки, строки, столбцы и двигать ячейки мышью!
</t>
    </r>
    <r>
      <rPr>
        <sz val="11"/>
        <rFont val="Times New Roman"/>
        <family val="1"/>
        <charset val="204"/>
      </rPr>
      <t>Для очистки ячейки при работе в Microsoft Excel пользуйтесь клавишей "delete" 
Для копирования информации внутри файла пользуйтесь Ctrl+C(копирование) и Ctrl+V(вставка).</t>
    </r>
  </si>
  <si>
    <t>2.6.</t>
  </si>
  <si>
    <r>
      <rPr>
        <sz val="11"/>
        <rFont val="Times New Roman"/>
        <family val="1"/>
        <charset val="204"/>
      </rPr>
      <t xml:space="preserve">Копируя данные из других источников, обязательно используйте режим </t>
    </r>
    <r>
      <rPr>
        <b/>
        <sz val="11"/>
        <rFont val="Times New Roman"/>
        <family val="1"/>
        <charset val="204"/>
      </rPr>
      <t>специальной вставки</t>
    </r>
    <r>
      <rPr>
        <sz val="11"/>
        <rFont val="Times New Roman"/>
        <family val="1"/>
        <charset val="204"/>
      </rPr>
      <t>:
при работе в Microsoft Excel правая кнопка мыши (или меню - правка) - специальная вставка - текст;
при работе в OpenOffice.org Calc правая кнопка мыши (или меню - правка)  - вставить как - текст без форматирования.
В противном случае возможно повреждение логической схемы формы и, как следствие, искажение передаваемых данных.</t>
    </r>
  </si>
  <si>
    <t>2.7.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</si>
  <si>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</si>
  <si>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2.8.</t>
  </si>
  <si>
    <t>Не рекомендуем отключать защиту данного файла, так как работа формы может быть нарушена, что приведет к неправильной передаче данных.</t>
  </si>
  <si>
    <t>Заполнение отдельных разделов</t>
  </si>
  <si>
    <t>3. Описание разделов (листов) формы отчёта</t>
  </si>
  <si>
    <t>3.1.</t>
  </si>
  <si>
    <t>Раздел "Инструкция" содержит пошаговую инструкцию по формированию и передаче информации.</t>
  </si>
  <si>
    <t>3.2.</t>
  </si>
  <si>
    <t>Раздел "Анкета". Заполняется данными по вашей образовательной организации</t>
  </si>
  <si>
    <t>3.3.</t>
  </si>
  <si>
    <t>Раздел "Отчет" формируется автоматически по мере заполнения раздела "Анкета" и не требует отдельного заполнения.</t>
  </si>
  <si>
    <t xml:space="preserve">Подготовка файла отчёта для отправки </t>
  </si>
  <si>
    <t>4. Создание файла отчёта при работе в MS Excel 2000-2010</t>
  </si>
  <si>
    <t>4.1.</t>
  </si>
  <si>
    <r>
      <rPr>
        <b/>
        <sz val="11"/>
        <rFont val="Times New Roman"/>
        <family val="1"/>
        <charset val="204"/>
      </rPr>
      <t>Убедитесь, что все данные внесены</t>
    </r>
    <r>
      <rPr>
        <b/>
        <sz val="11"/>
        <color rgb="FF77933C"/>
        <rFont val="Times New Roman"/>
        <family val="1"/>
        <charset val="204"/>
      </rPr>
      <t xml:space="preserve"> (лист Анкета, лист Образовательные результаты, лист Ресурсные дефициты и социальные условия, лист Профилактика УН)</t>
    </r>
    <r>
      <rPr>
        <b/>
        <sz val="11"/>
        <rFont val="Times New Roman"/>
        <family val="1"/>
        <charset val="204"/>
      </rPr>
      <t xml:space="preserve">, отчет полностью сформирован, не содержит пустых, не заполненых ячеек. </t>
    </r>
    <r>
      <rPr>
        <sz val="11"/>
        <rFont val="Times New Roman"/>
        <family val="1"/>
        <charset val="204"/>
      </rPr>
      <t>Сохраните заполненную форму.</t>
    </r>
  </si>
  <si>
    <t>4.2.</t>
  </si>
  <si>
    <t>Выберите в пункте меню "Файл" - "Сохранить как...".
В MS Excel после этого нажмите кнопку "Обзор".</t>
  </si>
  <si>
    <t>4.3.</t>
  </si>
  <si>
    <t xml:space="preserve">Выберите папку для размещения отчёта. </t>
  </si>
  <si>
    <t>4.4.</t>
  </si>
  <si>
    <r>
      <rPr>
        <sz val="11"/>
        <rFont val="Times New Roman"/>
        <family val="1"/>
        <charset val="204"/>
      </rPr>
      <t>Дайте файлу имя, добавив сокращенное название муниципалитета, ОО и т.д. по необходимости. Например:</t>
    </r>
    <r>
      <rPr>
        <i/>
        <sz val="11"/>
        <rFont val="Times New Roman"/>
        <family val="1"/>
        <charset val="204"/>
      </rPr>
      <t xml:space="preserve"> г. Орел_СОШ 9__Анкета</t>
    </r>
  </si>
  <si>
    <t>4.5.</t>
  </si>
  <si>
    <t>Нажмите "сохранить".</t>
  </si>
  <si>
    <t>5. Отправка подготовленного отчета</t>
  </si>
  <si>
    <t>5.1.</t>
  </si>
  <si>
    <t>Отправьте сохраненый файл по электронной почте муниципальному координатору в указанные сроки.</t>
  </si>
  <si>
    <t>Шаги 5.2 - 5.5 выполняются в случае, если  вы являетесь муниципальным координатором исследования или координатором образовательной организации, подведомственной Департаменту образования Орловской области</t>
  </si>
  <si>
    <t>5.2.</t>
  </si>
  <si>
    <r>
      <rPr>
        <sz val="11"/>
        <rFont val="Times New Roman"/>
        <family val="1"/>
        <charset val="204"/>
      </rPr>
      <t>Авторизуйтесь в личном кабинете (</t>
    </r>
    <r>
      <rPr>
        <sz val="11"/>
        <color rgb="FF003366"/>
        <rFont val="Times New Roman"/>
        <family val="1"/>
        <charset val="204"/>
      </rPr>
      <t>http://orcoko.ru:11111</t>
    </r>
    <r>
      <rPr>
        <sz val="11"/>
        <rFont val="Times New Roman"/>
        <family val="1"/>
        <charset val="204"/>
      </rPr>
      <t xml:space="preserve">), используя логин и пароль. </t>
    </r>
  </si>
  <si>
    <t>5.3.</t>
  </si>
  <si>
    <t>Выберите публикацию, соответствующую сдаваемому отчёту. Нажмите на кнопку "Загрузить файл".</t>
  </si>
  <si>
    <t>5.4.</t>
  </si>
  <si>
    <t>Укажите в открывшемся окне расположение файла с отчётом.</t>
  </si>
  <si>
    <t>5.5.</t>
  </si>
  <si>
    <t>Убедитесь, что Ваш отчёт загружен и принятые данные соответствуют ожидаемым.</t>
  </si>
  <si>
    <t>Мониторинг идентификации обазовательных организаций Орловской области</t>
  </si>
  <si>
    <t>Анкета для образовательных организаций</t>
  </si>
  <si>
    <t>Показа-тель (Р)</t>
  </si>
  <si>
    <t>Крите-рий (К)</t>
  </si>
  <si>
    <t>Вопросы анкеты</t>
  </si>
  <si>
    <t xml:space="preserve">Комментарий </t>
  </si>
  <si>
    <t>Значение</t>
  </si>
  <si>
    <t>1. Сведения об образовательной организации</t>
  </si>
  <si>
    <t>1.1.</t>
  </si>
  <si>
    <t>Мунициальное образование</t>
  </si>
  <si>
    <t>Пожалуйста, выберите название вашего муниципалитета из выплывающего списка</t>
  </si>
  <si>
    <t>Название ОО</t>
  </si>
  <si>
    <t>Пожалуйста, впишите полное название вашей образовательной организации в соответствии с Уставом</t>
  </si>
  <si>
    <t>Ваша школа имеет статус лицея, гимназии или школы с углубленным изучением предметов</t>
  </si>
  <si>
    <t>Пожалуйста, выберите "1", если утверждение для Вашей школы верно, и "0", если неверно</t>
  </si>
  <si>
    <t>1.4.</t>
  </si>
  <si>
    <t>В вашей школе реализуются программы профильного/углубленного изучения учебных предметов</t>
  </si>
  <si>
    <t>1.5.</t>
  </si>
  <si>
    <t>Ваша школа - вечернаяя школа или школа-интернат</t>
  </si>
  <si>
    <t>1.6.</t>
  </si>
  <si>
    <t>Территориальная принадлежность школы (городская/сельская) с учетом размера населенного пункта</t>
  </si>
  <si>
    <t>Пожалуйста, выберите утверждение, характерезующие населенный пункт где расположена Ваша школа</t>
  </si>
  <si>
    <t>1.7.</t>
  </si>
  <si>
    <t xml:space="preserve">Количество обучающихся на уровне начального образования (1-4 классы) </t>
  </si>
  <si>
    <t>Впишите, пожалуйста, общее количество обучающихся по программам начального общего образования одним числом. Если в Вашей школе нет начальных классов, впишите "0" в строку ответа</t>
  </si>
  <si>
    <t>2021-2022 учебный год</t>
  </si>
  <si>
    <t>2022-2023 учебный год</t>
  </si>
  <si>
    <t>1.8.</t>
  </si>
  <si>
    <t>Количество обучающихся на уровне основного образования (5-9 классы)</t>
  </si>
  <si>
    <t>Впишите, пожалуйста, общее количество обучающихся по программам  основного общего образования одним числом. Если в Вашей школе нет средних классов, впишите "0"в строку ответа</t>
  </si>
  <si>
    <t>1.8.1.</t>
  </si>
  <si>
    <t>Количество участников ВПР по математике         (5 класс)</t>
  </si>
  <si>
    <t>2022 год</t>
  </si>
  <si>
    <t>1.8.2.</t>
  </si>
  <si>
    <t>Количество участников ВПР по математике          (6 класс)</t>
  </si>
  <si>
    <t>1.8.3.</t>
  </si>
  <si>
    <t>Количество участников ВПР по русскому языку         (5 класс)</t>
  </si>
  <si>
    <t>1.8.4.</t>
  </si>
  <si>
    <t>Количество участников ВПР по русскому языку       (6 класс)</t>
  </si>
  <si>
    <t>1.8.5.</t>
  </si>
  <si>
    <t>Общее количество выпускников 9 классов</t>
  </si>
  <si>
    <t>1.8.6.</t>
  </si>
  <si>
    <t xml:space="preserve">Количество участников ОГЭ по математике </t>
  </si>
  <si>
    <t>1.8.7.</t>
  </si>
  <si>
    <t xml:space="preserve">Количество участников ГВЭ по математике </t>
  </si>
  <si>
    <t>1.8.8.</t>
  </si>
  <si>
    <t xml:space="preserve">Количество участников ОГЭ по русскому языку </t>
  </si>
  <si>
    <t>1.8.9.</t>
  </si>
  <si>
    <t xml:space="preserve">Количество участников ГВЭ по русскому языку </t>
  </si>
  <si>
    <t>1.9.</t>
  </si>
  <si>
    <t>Количество обучающихся на уровне среднего образования (10-11 классы)</t>
  </si>
  <si>
    <t>Впишите, пожалуйста, общее количество обучающихся по программам среднего общего образования одним числом. Если в Вашей школе нет старших классов, впишите "0" в строку ответа</t>
  </si>
  <si>
    <t>1.9.1.</t>
  </si>
  <si>
    <t>Общее количество выпускников 11 классов</t>
  </si>
  <si>
    <t>1.9.2.</t>
  </si>
  <si>
    <t>Количество участников ЕГЭ по математике (базовый уровень)</t>
  </si>
  <si>
    <t>1.9.3..</t>
  </si>
  <si>
    <t>Количество участников ЕГЭ по математике (профильный уровень)</t>
  </si>
  <si>
    <t>1.9.4.</t>
  </si>
  <si>
    <t>1.9.5.</t>
  </si>
  <si>
    <t>Количество участников ЕГЭ по русскому языку</t>
  </si>
  <si>
    <t>1.9.6.</t>
  </si>
  <si>
    <t>1.10.</t>
  </si>
  <si>
    <t xml:space="preserve">Общая численность обучающихся в образовательной организации </t>
  </si>
  <si>
    <t>Данные не вностить! Показатель рассчитывается автоматически</t>
  </si>
  <si>
    <t>1.11.</t>
  </si>
  <si>
    <t>При проведении ВПР в ОО в каждой аудитории присутствовали независимые наблюдатели</t>
  </si>
  <si>
    <t>1.12.</t>
  </si>
  <si>
    <t>Проверка работ ВПР обучающихся осуществлялась муниципальной комиссией</t>
  </si>
  <si>
    <t>1.13.</t>
  </si>
  <si>
    <t>Была проведена перепроверка работ ВПР на региональном уровне</t>
  </si>
  <si>
    <t>Мониторинг идентификации образовательных организаций Орловской области</t>
  </si>
  <si>
    <t>Критерий 1: Количественные результаты, достигнутые обучающимися ОО в обязательных процедурах оценки качества образовательных результатов</t>
  </si>
  <si>
    <t>Критерий (К)</t>
  </si>
  <si>
    <t>Показатель (Р)</t>
  </si>
  <si>
    <r>
      <rPr>
        <sz val="11"/>
        <color rgb="FF000000"/>
        <rFont val="Times New Roman"/>
        <family val="1"/>
        <charset val="204"/>
      </rPr>
      <t xml:space="preserve">Результаты ВПР </t>
    </r>
    <r>
      <rPr>
        <b/>
        <sz val="11"/>
        <color rgb="FF000000"/>
        <rFont val="Times New Roman"/>
        <family val="1"/>
        <charset val="204"/>
      </rPr>
      <t>по математике</t>
    </r>
    <r>
      <rPr>
        <sz val="11"/>
        <color rgb="FF000000"/>
        <rFont val="Times New Roman"/>
        <family val="1"/>
        <charset val="204"/>
      </rPr>
      <t xml:space="preserve"> (5 класс) 
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</si>
  <si>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обучающихся </t>
    </r>
    <r>
      <rPr>
        <b/>
        <i/>
        <sz val="11"/>
        <color rgb="FF000000"/>
        <rFont val="Times New Roman"/>
        <family val="1"/>
        <charset val="204"/>
      </rPr>
      <t>не справившихся</t>
    </r>
    <r>
      <rPr>
        <i/>
        <sz val="11"/>
        <color rgb="FF000000"/>
        <rFont val="Times New Roman"/>
        <family val="1"/>
        <charset val="204"/>
      </rPr>
      <t xml:space="preserve"> (получивших оценку "2") с ВПР по математике (5 класс). Если в Вашей школе не было обучающихся 5 классов  - участников ВПР по математике, то впишите НЕТ в строку ответа</t>
    </r>
  </si>
  <si>
    <t>Укажите, пожалуйста, количество обучающихся, справившихся на высоком уровне  (получивших отметку "5") с ВПР по математике (5 класс). Если в Вашей школе не было обучающихся 5 классов - участников ВПР по математике, то впишите НЕТ в строку ответ</t>
  </si>
  <si>
    <r>
      <rPr>
        <sz val="11"/>
        <color rgb="FF000000"/>
        <rFont val="Times New Roman"/>
        <family val="1"/>
        <charset val="204"/>
      </rPr>
      <t xml:space="preserve">Результаты ВПР </t>
    </r>
    <r>
      <rPr>
        <b/>
        <sz val="11"/>
        <color rgb="FF000000"/>
        <rFont val="Times New Roman"/>
        <family val="1"/>
        <charset val="204"/>
      </rPr>
      <t>по математике</t>
    </r>
    <r>
      <rPr>
        <sz val="11"/>
        <color rgb="FF000000"/>
        <rFont val="Times New Roman"/>
        <family val="1"/>
        <charset val="204"/>
      </rPr>
      <t xml:space="preserve"> (6 класс) 
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</si>
  <si>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обучающихся </t>
    </r>
    <r>
      <rPr>
        <b/>
        <i/>
        <sz val="11"/>
        <color rgb="FF000000"/>
        <rFont val="Times New Roman"/>
        <family val="1"/>
        <charset val="204"/>
      </rPr>
      <t>не справившихся</t>
    </r>
    <r>
      <rPr>
        <i/>
        <sz val="11"/>
        <color rgb="FF000000"/>
        <rFont val="Times New Roman"/>
        <family val="1"/>
        <charset val="204"/>
      </rPr>
      <t xml:space="preserve"> (получивших оценку "2") с ВПР по математике (6 класс). Если в Вашей школе не было обучающихся 6 классов  - участников ВПР по математике, то впишите НЕТ в строку ответа</t>
    </r>
  </si>
  <si>
    <t>Укажите, пожалуйста, количество обучающихся, справившихся на высоком уровне  (получивших отметку "5") с ВПР по математике (5 класс). Если в Вашей школе не было обучающихся 6 классов - участников ВПР по математике, товпишите НЕТ в строку ответ</t>
  </si>
  <si>
    <r>
      <rPr>
        <sz val="11"/>
        <color rgb="FF000000"/>
        <rFont val="Times New Roman"/>
        <family val="1"/>
        <charset val="204"/>
      </rPr>
      <t xml:space="preserve">Результаты ВПР </t>
    </r>
    <r>
      <rPr>
        <b/>
        <sz val="11"/>
        <color rgb="FF000000"/>
        <rFont val="Times New Roman"/>
        <family val="1"/>
        <charset val="204"/>
      </rPr>
      <t>по русскому языку</t>
    </r>
    <r>
      <rPr>
        <sz val="11"/>
        <color rgb="FF000000"/>
        <rFont val="Times New Roman"/>
        <family val="1"/>
        <charset val="204"/>
      </rPr>
      <t xml:space="preserve"> (5 класс) 
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</si>
  <si>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обучающихся </t>
    </r>
    <r>
      <rPr>
        <b/>
        <i/>
        <sz val="11"/>
        <color rgb="FF000000"/>
        <rFont val="Times New Roman"/>
        <family val="1"/>
        <charset val="204"/>
      </rPr>
      <t>не справившихся</t>
    </r>
    <r>
      <rPr>
        <i/>
        <sz val="11"/>
        <color rgb="FF000000"/>
        <rFont val="Times New Roman"/>
        <family val="1"/>
        <charset val="204"/>
      </rPr>
      <t xml:space="preserve"> (получивших оценку "2") с ВПР по русскому языку (5 класс). Если в Вашей школе не было обучающихся 5 классов  - участников ВПР по математике, то впишите НЕТ в строку ответа</t>
    </r>
  </si>
  <si>
    <t>Укажите, пожалуйста, количество обучающихся, справившихся на высоком уровне  (получивших отметку "5") с ВПР по русскому языку (5 класс). Если в Вашей школе не было обучающихся 5 классов - участников ВПР по математике, то впишите НЕТ в строку ответ</t>
  </si>
  <si>
    <r>
      <rPr>
        <sz val="11"/>
        <color rgb="FF000000"/>
        <rFont val="Times New Roman"/>
        <family val="1"/>
        <charset val="204"/>
      </rPr>
      <t xml:space="preserve">Результаты ВПР </t>
    </r>
    <r>
      <rPr>
        <b/>
        <sz val="11"/>
        <color rgb="FF000000"/>
        <rFont val="Times New Roman"/>
        <family val="1"/>
        <charset val="204"/>
      </rPr>
      <t>по русскому языку</t>
    </r>
    <r>
      <rPr>
        <sz val="11"/>
        <color rgb="FF000000"/>
        <rFont val="Times New Roman"/>
        <family val="1"/>
        <charset val="204"/>
      </rPr>
      <t xml:space="preserve"> (6 класс) 
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</si>
  <si>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обучающихся </t>
    </r>
    <r>
      <rPr>
        <b/>
        <i/>
        <sz val="11"/>
        <color rgb="FF000000"/>
        <rFont val="Times New Roman"/>
        <family val="1"/>
        <charset val="204"/>
      </rPr>
      <t>не справившихся</t>
    </r>
    <r>
      <rPr>
        <i/>
        <sz val="11"/>
        <color rgb="FF000000"/>
        <rFont val="Times New Roman"/>
        <family val="1"/>
        <charset val="204"/>
      </rPr>
      <t xml:space="preserve"> (получивших оценку "2") с ВПР по русскому языку (6 класс). Если в Вашей школе не было обучающихся 6 классов  - участников ВПР по математике, то впишите НЕТ в строку ответа</t>
    </r>
  </si>
  <si>
    <t>Укажите, пожалуйста, количество обучающихся, справившихся на высоком уровне  (получивших отметку "5") с ВПР по русскому языку (5 класс). Если в Вашей школе не было обучающихся 6 классов - участников ВПР по математике, то впишите НЕТ в строку ответ</t>
  </si>
  <si>
    <r>
      <rPr>
        <sz val="11"/>
        <color rgb="FF000000"/>
        <rFont val="Times New Roman"/>
        <family val="1"/>
        <charset val="204"/>
      </rPr>
      <t xml:space="preserve">Результаты ГИА-9 </t>
    </r>
    <r>
      <rPr>
        <b/>
        <sz val="11"/>
        <color rgb="FF000000"/>
        <rFont val="Times New Roman"/>
        <family val="1"/>
        <charset val="204"/>
      </rPr>
      <t>по математи</t>
    </r>
    <r>
      <rPr>
        <sz val="11"/>
        <color rgb="FF000000"/>
        <rFont val="Times New Roman"/>
        <family val="1"/>
        <charset val="204"/>
      </rPr>
      <t xml:space="preserve">ке </t>
    </r>
    <r>
      <rPr>
        <i/>
        <sz val="11"/>
        <color rgb="FF000000"/>
        <rFont val="Times New Roman"/>
        <family val="1"/>
        <charset val="204"/>
      </rPr>
      <t xml:space="preserve">*учитываются результаты участников, полученные 
до пересдач
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</si>
  <si>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выпускников </t>
    </r>
    <r>
      <rPr>
        <b/>
        <i/>
        <sz val="11"/>
        <color rgb="FF000000"/>
        <rFont val="Times New Roman"/>
        <family val="1"/>
        <charset val="204"/>
      </rPr>
      <t>не справившихся</t>
    </r>
    <r>
      <rPr>
        <i/>
        <sz val="11"/>
        <color rgb="FF000000"/>
        <rFont val="Times New Roman"/>
        <family val="1"/>
        <charset val="204"/>
      </rPr>
      <t xml:space="preserve"> с ОГЭ. Если в Вашей школе не было выпускников 9 классов, впишите НЕТ в строку ответа</t>
    </r>
  </si>
  <si>
    <t>Укажите, пожалуйста, количество выпускников не справившихся с ГВЭ. Если в Вашей школе не было выпускников 9 классов, впишите НЕТ в строку ответа</t>
  </si>
  <si>
    <t>Укажите, пожалуйста, количество выпускников, справившихся на высоком уровне  (получивших отметку "5") с ОГЭ . Если в Вашей школе не было выпускников 9 классов, впишите НЕТ в строку ответа</t>
  </si>
  <si>
    <r>
      <rPr>
        <sz val="11"/>
        <color rgb="FF000000"/>
        <rFont val="Times New Roman"/>
        <family val="1"/>
        <charset val="204"/>
      </rPr>
      <t xml:space="preserve">Результаты ГИА-9 </t>
    </r>
    <r>
      <rPr>
        <b/>
        <sz val="11"/>
        <color rgb="FF000000"/>
        <rFont val="Times New Roman"/>
        <family val="1"/>
        <charset val="204"/>
      </rPr>
      <t>по русскому языку</t>
    </r>
    <r>
      <rPr>
        <sz val="11"/>
        <color rgb="FF000000"/>
        <rFont val="Times New Roman"/>
        <family val="1"/>
        <charset val="204"/>
      </rPr>
      <t xml:space="preserve"> </t>
    </r>
    <r>
      <rPr>
        <i/>
        <sz val="11"/>
        <color rgb="FF000000"/>
        <rFont val="Times New Roman"/>
        <family val="1"/>
        <charset val="204"/>
      </rPr>
      <t xml:space="preserve">*учитываются результаты участников, полученные 
до пересдач
</t>
    </r>
  </si>
  <si>
    <t>Укажите, пожалуйста, количество выпускников, справившихся на высоком уровне  (получивших отметку "5") с ОГЭ. Если в Вашей школе не было выпускников 9 классов, впишите НЕТ в строку ответа</t>
  </si>
  <si>
    <r>
      <rPr>
        <sz val="11"/>
        <color rgb="FF000000"/>
        <rFont val="Times New Roman"/>
        <family val="1"/>
        <charset val="204"/>
      </rPr>
      <t xml:space="preserve">Результаты ГИА-11 </t>
    </r>
    <r>
      <rPr>
        <b/>
        <sz val="11"/>
        <color rgb="FF000000"/>
        <rFont val="Times New Roman"/>
        <family val="1"/>
        <charset val="204"/>
      </rPr>
      <t>по русскому языку</t>
    </r>
    <r>
      <rPr>
        <sz val="11"/>
        <color rgb="FF000000"/>
        <rFont val="Times New Roman"/>
        <family val="1"/>
        <charset val="204"/>
      </rPr>
      <t xml:space="preserve"> </t>
    </r>
    <r>
      <rPr>
        <i/>
        <sz val="11"/>
        <color rgb="FF000000"/>
        <rFont val="Times New Roman"/>
        <family val="1"/>
        <charset val="204"/>
      </rPr>
      <t xml:space="preserve">*учитываются результаты участников, полученные 
до пересдач
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</si>
  <si>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долю количество выпускников, </t>
    </r>
    <r>
      <rPr>
        <b/>
        <i/>
        <sz val="11"/>
        <color rgb="FF000000"/>
        <rFont val="Times New Roman"/>
        <family val="1"/>
        <charset val="204"/>
      </rPr>
      <t>не преодолевших</t>
    </r>
    <r>
      <rPr>
        <i/>
        <sz val="11"/>
        <color rgb="FF000000"/>
        <rFont val="Times New Roman"/>
        <family val="1"/>
        <charset val="204"/>
      </rPr>
      <t xml:space="preserve"> минимального порога баллов на ЕГЭ по русскому языку. Если в Вашей школе нет старших классов или дети не сдавали ЕГЭ по русскому языку, впишите НЕТ в строку ответа</t>
    </r>
  </si>
  <si>
    <t>Укажите, пожалуйста, количество выпускников, получивших отметку "2" на ГВЭ по русскому языку. Если в Вашей школе нет старших классов или дети не сдавали ГВЭ по русскому языку, впишите НЕТ в строку ответа</t>
  </si>
  <si>
    <t>Укажите, пожалуйста, количество выпускников, получивших 80-99 баллов на ЕГЭ по русскому языку. Если в Если в Вашей школе нет старших классов или дети не сдавали ЕГЭ по русскому языку, впишите НЕТ в строку ответа</t>
  </si>
  <si>
    <t>Укажите, пожалуйста, количество выпускников, получивших 100 баллов на ЕГЭ по русскому языку. Если в Если в Вашей школе нет старших классов или дети не сдавали ЕГЭ по русскому языку, впишите НЕТ в строку ответа</t>
  </si>
  <si>
    <r>
      <rPr>
        <sz val="11"/>
        <color rgb="FF000000"/>
        <rFont val="Times New Roman"/>
        <family val="1"/>
        <charset val="204"/>
      </rPr>
      <t xml:space="preserve">Результаты ГИА-11 </t>
    </r>
    <r>
      <rPr>
        <b/>
        <sz val="11"/>
        <color rgb="FF000000"/>
        <rFont val="Times New Roman"/>
        <family val="1"/>
        <charset val="204"/>
      </rPr>
      <t xml:space="preserve">по математике </t>
    </r>
    <r>
      <rPr>
        <sz val="11"/>
        <color rgb="FF000000"/>
        <rFont val="Times New Roman"/>
        <family val="1"/>
        <charset val="204"/>
      </rPr>
      <t xml:space="preserve">        </t>
    </r>
    <r>
      <rPr>
        <i/>
        <sz val="11"/>
        <color rgb="FF000000"/>
        <rFont val="Times New Roman"/>
        <family val="1"/>
        <charset val="204"/>
      </rPr>
      <t>*учитываются результаты участников, полученные 
до пересдач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</si>
  <si>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выпускников, </t>
    </r>
    <r>
      <rPr>
        <b/>
        <i/>
        <sz val="11"/>
        <color rgb="FF000000"/>
        <rFont val="Times New Roman"/>
        <family val="1"/>
        <charset val="204"/>
      </rPr>
      <t>не преодолевших</t>
    </r>
    <r>
      <rPr>
        <i/>
        <sz val="11"/>
        <color rgb="FF000000"/>
        <rFont val="Times New Roman"/>
        <family val="1"/>
        <charset val="204"/>
      </rPr>
      <t xml:space="preserve"> минимального порога баллов на ЕГЭ по математике (базовый уровень). Если в Вашей школе нет старших классов или дети не сдавали ЕГЭ по математике, впишите НЕТ в строку ответа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</si>
  <si>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выпускников, </t>
    </r>
    <r>
      <rPr>
        <b/>
        <i/>
        <sz val="11"/>
        <color rgb="FF000000"/>
        <rFont val="Times New Roman"/>
        <family val="1"/>
        <charset val="204"/>
      </rPr>
      <t>не преодолевших</t>
    </r>
    <r>
      <rPr>
        <i/>
        <sz val="11"/>
        <color rgb="FF000000"/>
        <rFont val="Times New Roman"/>
        <family val="1"/>
        <charset val="204"/>
      </rPr>
      <t xml:space="preserve"> минимального порога баллов на ЕГЭ по математике (профильный уровень). Если в Вашей школе нет старших классов или дети не сдавали ЕГЭ по математике, впишите НЕТ в строку ответа</t>
    </r>
  </si>
  <si>
    <t>Укажите, пожалуйста, количество выпускников, получивших отметку "2" на ГВЭ по математике. Если в Вашей школе нет старших классов или дети не сдавали ГВЭ по математике, впишите НЕТ в строку ответа</t>
  </si>
  <si>
    <t>Укажите, пожалуйста, количество выпускников, получивших 80-99 баллов на ЕГЭ по математике (профильный уровень) от числа сдававших. Если в Вашей школе нет старших классов или дети не сдавали ЕГЭ по математике (профиль), впишите НЕТ в строку ответа</t>
  </si>
  <si>
    <t>Укажите, пожалуйста, количество выпускников, получивших 100 баллов на ЕГЭ по математике (профильный уровень) от числа сдававших. Если в Вашей школе нет старших классов или дети не сдавали ЕГЭ по математике (профиль),  впишите НЕТ в строку ответа</t>
  </si>
  <si>
    <t>Процент обучающихся, набравших не менее 220 баллов по сумме результатов ЕГЭ по трем предметам и преодолевших минимальный порог по всем выбранным предметам</t>
  </si>
  <si>
    <t>Впишите, пожалуйста, долю (в процентах) обучающихся, которые получили 220 и более баллов по сумме лучших результатов ЕГЭ по трем предметам и при этом преодолели минимальный порог по всем выбранным предметам от общего числа выпускников, сдававших ЕГЭ в 2022 году.  Впишите , пожалуйста, полученый результат одним числом. Если число является дробным, то десятичные доли впишите с точностью до десятых</t>
  </si>
  <si>
    <t>Критерий 2: Количественные результаты, достигнутые обучающимися ОО в обязательных процедурах оценки качества образовательных результатов</t>
  </si>
  <si>
    <t>2.1.</t>
  </si>
  <si>
    <r>
      <rPr>
        <sz val="11"/>
        <color rgb="FF000000"/>
        <rFont val="Times New Roman"/>
        <family val="1"/>
        <charset val="204"/>
      </rPr>
      <t xml:space="preserve">Наличие победителей и призеров  регионального и заключительного этапов </t>
    </r>
    <r>
      <rPr>
        <b/>
        <sz val="11"/>
        <color rgb="FF000000"/>
        <rFont val="Times New Roman"/>
        <family val="1"/>
        <charset val="204"/>
      </rPr>
      <t xml:space="preserve">Всероссийской олимпиады школьников 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</si>
  <si>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 обучающихся, ставших победителями и призерами  регионального этапа всероссийской олимпиады школьников (по результатам 2021-2022 учебного года). </t>
    </r>
    <r>
      <rPr>
        <b/>
        <i/>
        <sz val="11"/>
        <color rgb="FF000000"/>
        <rFont val="Times New Roman"/>
        <family val="1"/>
        <charset val="204"/>
      </rPr>
      <t xml:space="preserve">Будьте внимательны! Если обучающийся принимал участие в нескольких олимпиадах, то его необходимо учитывать только один раз 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</si>
  <si>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 обучающихся, ставших победителями и призерами  заключительного этапа всероссийской олимпиады школьников (по результатам 2021-2022 учебного года). Будьте внимательны! </t>
    </r>
    <r>
      <rPr>
        <b/>
        <i/>
        <sz val="11"/>
        <color rgb="FF000000"/>
        <rFont val="Times New Roman"/>
        <family val="1"/>
        <charset val="204"/>
      </rPr>
      <t xml:space="preserve">Если обучающийся принимал участие в нескольких олимпиадах, то его необходимо учитывать только один раз </t>
    </r>
  </si>
  <si>
    <t>Мониторинг по определению ресурсных дефицитов и внешних социальных условий работы ОО</t>
  </si>
  <si>
    <t>Критерий 3. Характеристики неблагоприятных социальных факторов, влияющих на качество образования</t>
  </si>
  <si>
    <t xml:space="preserve">Удаленность от регионального и/или муниципальных центров концентрации культуры и позитивного опыта
</t>
  </si>
  <si>
    <t>Пожалуйста, оцените транспортную доступность в баллах от 0  до 2, где 0 - низкая транспортная доступность, образовательных ресурсов школ в одном населенном пункте недостаточно для реализации образовательных запросов учащихся; 
1 - средняя транспортная доступность, образовательные ресурсы школ в одном населенном пункте способны удовлетворить большинство образовательных запросов; 2 - высокая транспортная доступность, образовательных ресурсов школы в одном населенном пункте достаточно для удовлетворения образовательных запросов учащихся</t>
  </si>
  <si>
    <t>Неразвитость инфраструктуры (в том числе доступа к интернету)</t>
  </si>
  <si>
    <t>Пожалуйста, оцените инфраструктуру в баллах от 0  до 2, где 0 - в населенном пункте слабо развита инфраструктура, регулярные проблемы или отсутствие доступа в интернет; 1 - в населенном пункте развита инфраструктура, ОО обеспечена интернетом, но испытывает проблемы с доступом в интернет; 2 - в населенном пункте развита инфраструктура, ОО обеспечена стабильным широкополосным интернетом</t>
  </si>
  <si>
    <t>Социальный статус семьи</t>
  </si>
  <si>
    <t>Укажите, пожалуйста, долю (%) учащихся из семей, где один единственный родитель или оба родителя являются безработными: определяется отношением численности обучающихся из семей, где один единственный родитель или оба родителя являются безработными, к общей численности обучающихся ОО</t>
  </si>
  <si>
    <t>Укажите, пожалуйста, долю (%)  обучающихся из семей, где оба родителя имеют высшее образование: определяется отношением численности обучающихся из семей, где оба родителя имеют высшее образование, к общей численности обучающихся ОО</t>
  </si>
  <si>
    <t>Укажите, пожалуйста, долю (%)  обучающихся из неполных семей: определяется отношением численности обучающихся из неполных семей к общей численности обучающихся ОО</t>
  </si>
  <si>
    <t>Укажите, пожалуйста, долю (%)  обучающихся из семей с особенным миграционным и языковым статусом: определяется отношением численности обучающихся, для которых русских язык не является родным, к общей численности обучающихся образовательной организации</t>
  </si>
  <si>
    <t>3.4.</t>
  </si>
  <si>
    <t>Контингент обучающихся</t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</si>
  <si>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</t>
    </r>
    <r>
      <rPr>
        <b/>
        <i/>
        <sz val="11"/>
        <color rgb="FF000000"/>
        <rFont val="Times New Roman"/>
        <family val="1"/>
        <charset val="204"/>
      </rPr>
      <t xml:space="preserve">долю (%) </t>
    </r>
    <r>
      <rPr>
        <i/>
        <sz val="11"/>
        <color rgb="FF000000"/>
        <rFont val="Times New Roman"/>
        <family val="1"/>
        <charset val="204"/>
      </rPr>
      <t xml:space="preserve"> обучающихся состоящих на внутришкольном и других видах учёта: определяется отношением численности обучающихся, состоящих на учёте в связи с девиантным поведением, к общей численности обучающихся образовательной организации</t>
    </r>
  </si>
  <si>
    <t>Критерий 4. Характеристика кадрового обеспечения ОО, включая уровень квалификации педагогических кадров и наличие штата специалистов психологов, дефектологов и  лечебных педагогов, социальных педагогов</t>
  </si>
  <si>
    <t xml:space="preserve">Вакансии работников школы </t>
  </si>
  <si>
    <t>Укажите, пожалуйста, долю (%) вакансий работников школы: определяется отношением количества вакансий к общему числу ставок работников школы по штату</t>
  </si>
  <si>
    <t xml:space="preserve">4.2. </t>
  </si>
  <si>
    <t>Вакансии учителей в зависимости от предмета</t>
  </si>
  <si>
    <t>Укажите, пожалуйста, долю (%) вакансий учителей по предмету: определяется отношением количества вакансий по каждому из перечисленных ниже предметов к общему числу ставок работников школы по штату</t>
  </si>
  <si>
    <t>русский язык и литература</t>
  </si>
  <si>
    <t>математика</t>
  </si>
  <si>
    <t>иностранный языки</t>
  </si>
  <si>
    <t>история и обществознание</t>
  </si>
  <si>
    <t>биология</t>
  </si>
  <si>
    <t>физика</t>
  </si>
  <si>
    <t>информатика и ИКТ</t>
  </si>
  <si>
    <t>химия</t>
  </si>
  <si>
    <t>Наличие в ОО педагога-психолога, социального педагога, коррекционного педагога (логопед, дефектолог)</t>
  </si>
  <si>
    <t xml:space="preserve">Укажите, пожалуйста, численность обучающихся в расчете на одного: </t>
  </si>
  <si>
    <t>педагога-психолога</t>
  </si>
  <si>
    <t>социального педагога</t>
  </si>
  <si>
    <t>коррекционного педагога (логопед, дефектолог)</t>
  </si>
  <si>
    <t>Возрастные категории учителей</t>
  </si>
  <si>
    <r>
      <rPr>
        <i/>
        <sz val="11"/>
        <color rgb="FF000000"/>
        <rFont val="Times New Roman"/>
        <family val="1"/>
        <charset val="204"/>
      </rPr>
      <t>Укажите, пожалуйста, долю</t>
    </r>
    <r>
      <rPr>
        <b/>
        <i/>
        <sz val="11"/>
        <color rgb="FF000000"/>
        <rFont val="Times New Roman"/>
        <family val="1"/>
        <charset val="204"/>
      </rPr>
      <t xml:space="preserve"> </t>
    </r>
    <r>
      <rPr>
        <i/>
        <sz val="11"/>
        <color rgb="FF000000"/>
        <rFont val="Times New Roman"/>
        <family val="1"/>
        <charset val="204"/>
      </rPr>
      <t xml:space="preserve"> учителей в возрастах до 35 лет и 55 лет и старше (в процентах от общей численности учителей):</t>
    </r>
  </si>
  <si>
    <t>моложе 35 лет</t>
  </si>
  <si>
    <t>35-55 лет</t>
  </si>
  <si>
    <t>55 лет и старше</t>
  </si>
  <si>
    <t>Педагогический стаж</t>
  </si>
  <si>
    <t>Укажите, пожалуйста, долю работников Вашей школы, имеющих стаж работы от 5 до 20 лет (в процентах от общей численности работников ОО)</t>
  </si>
  <si>
    <t>до 5 лет</t>
  </si>
  <si>
    <t>5-20 лет</t>
  </si>
  <si>
    <t>более 20 лет</t>
  </si>
  <si>
    <t>4.6.</t>
  </si>
  <si>
    <t>Квалификационная категория</t>
  </si>
  <si>
    <t>Укажите, пожалуйста, долю учителей и руководящих работников Вашей школы, имеющих высшую и первую квалификационную категорию (в процентах от общей численности работников):</t>
  </si>
  <si>
    <t>имеющих ВКК</t>
  </si>
  <si>
    <t>имеющих 1 КК</t>
  </si>
  <si>
    <t>4.7.</t>
  </si>
  <si>
    <t>Уровень образования педагогических кадров</t>
  </si>
  <si>
    <t>Укажите, пожалуйста, долю учителей и руководящих работников Вашей школы с высшим образованием (в процентах от общей численности работников)</t>
  </si>
  <si>
    <t>Критерий 5. Характеристика материально-технических и финансовых ресурсов школы</t>
  </si>
  <si>
    <t>Требует ли здание школы капитального ремонта</t>
  </si>
  <si>
    <t>Пожалуйста, выберите один из вариантов ответа ДА/НЕТ</t>
  </si>
  <si>
    <t>Внутреннее благоуствойство</t>
  </si>
  <si>
    <t>Пожалуйста, выберите  1 напротив видов благоустройста, которые есть в ОО, 
  и  0  –  напротив видов благоустройства, которые отсутствуют в ОО</t>
  </si>
  <si>
    <t>водопровод</t>
  </si>
  <si>
    <t>центральное отопление</t>
  </si>
  <si>
    <t>канализация</t>
  </si>
  <si>
    <t>Наличие специализированных кабинетов, помещений, оборудования для реализации рабочих программ и воспитательной деятельности</t>
  </si>
  <si>
    <r>
      <rPr>
        <i/>
        <sz val="11"/>
        <color rgb="FF000000"/>
        <rFont val="Times New Roman"/>
        <family val="1"/>
        <charset val="204"/>
      </rPr>
      <t xml:space="preserve">Пожалуйста, выберите  1 напротив соответствующей структуры (кабинета), если  она  есть  в  ОО,  и  0  –  напротив структуры, которой нет                                                                                                                    </t>
    </r>
    <r>
      <rPr>
        <b/>
        <i/>
        <sz val="11"/>
        <color rgb="FF000000"/>
        <rFont val="Times New Roman"/>
        <family val="1"/>
        <charset val="204"/>
      </rPr>
      <t>*учитывать только кабинеты, оборудованные достаточным методическим, дидактическим и иным обеспечением для реализации рабочих программ в соответствии с ФГОС</t>
    </r>
  </si>
  <si>
    <t>физико-химическая лаборатория</t>
  </si>
  <si>
    <t>кабинет химии</t>
  </si>
  <si>
    <t>специализированный кабинет биологии</t>
  </si>
  <si>
    <t>кабинет информатики и ИКТ</t>
  </si>
  <si>
    <t>кабинет обслуживающего труда</t>
  </si>
  <si>
    <t>актовый зал</t>
  </si>
  <si>
    <t>спортивный зал</t>
  </si>
  <si>
    <t>спортивная площадка</t>
  </si>
  <si>
    <t>библиотека</t>
  </si>
  <si>
    <t>читальный зал</t>
  </si>
  <si>
    <t>электронная библиотека</t>
  </si>
  <si>
    <t>мультимедийные комплексы</t>
  </si>
  <si>
    <t xml:space="preserve">Наличие ресурсных дефицитов ОО (с указанием конкретных материально-технических ресурсов, 
в которых нуждается ОО)
</t>
  </si>
  <si>
    <t>Укажите, пожалуйста, конкретные материально-технические ресурсы, в которых нуждается ОО</t>
  </si>
  <si>
    <t>Мониторинг профилактики учебной неуспешности в ОО Орловской области</t>
  </si>
  <si>
    <t>Критерий 6. Разработка и принятие специальзированной целевой программы/подпрограммы с фиксацией целей, задач, целевых показателей, мероприятий, их финансового обеспечения на уровне ОО</t>
  </si>
  <si>
    <t>Комментарий</t>
  </si>
  <si>
    <t xml:space="preserve">Значение </t>
  </si>
  <si>
    <t>Ссылка на документ, размещенный в сети Интернет</t>
  </si>
  <si>
    <t>6.2.</t>
  </si>
  <si>
    <t xml:space="preserve">Наличие школьной программы/системы мер по профилактике учебной неуспешности </t>
  </si>
  <si>
    <r>
      <rPr>
        <i/>
        <sz val="11"/>
        <color rgb="FF000000"/>
        <rFont val="Times New Roman"/>
        <family val="1"/>
        <charset val="204"/>
      </rPr>
      <t xml:space="preserve">Пожалуйста, выберите один из вариантов ответа ДА/НЕТ. Если вы ответили ДА, то подтвердите наличие программы и/или системы мер, предоставив ссылку на данный документ ОО, размещенный в сети Интернет                                                           </t>
    </r>
    <r>
      <rPr>
        <b/>
        <i/>
        <sz val="11"/>
        <color rgb="FF000000"/>
        <rFont val="Times New Roman"/>
        <family val="1"/>
        <charset val="204"/>
      </rPr>
      <t>*документ может быть размещен как на официальном сайте ОО, так и в облачном хранилище</t>
    </r>
  </si>
  <si>
    <t>6.3.</t>
  </si>
  <si>
    <t>Проведение мониторинга с целью идентификации детей, испытывающих трудности в обучении</t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</si>
  <si>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количество слабоуспевающих и неуспевающих обучающихся в вашей школе, выявленных по результатам внутреннего мониторинга, проведенного с целью идентификации детей,испытывающих трудности в обучении. Подтвердите проведение мониторинга, представив ссылку на документы (школьный доклад по результатам мониторинга, публикация данных; обсуждение результатов на уровне школьной комиссии/педконсилиума/ заседания Общественного совета и др.)                                             </t>
    </r>
    <r>
      <rPr>
        <b/>
        <i/>
        <sz val="11"/>
        <color rgb="FF000000"/>
        <rFont val="Times New Roman"/>
        <family val="1"/>
        <charset val="204"/>
      </rPr>
      <t>*документ (архив документов) может быть размещен в облачном хранилище</t>
    </r>
  </si>
  <si>
    <t>6.4.</t>
  </si>
  <si>
    <r>
      <rPr>
        <sz val="11"/>
        <color rgb="FF000000"/>
        <rFont val="Times New Roman"/>
        <family val="1"/>
        <charset val="204"/>
      </rPr>
      <t xml:space="preserve">Доля слабоуспевающих и неуспевающих обучающихся, для которых разработан </t>
    </r>
    <r>
      <rPr>
        <b/>
        <sz val="11"/>
        <color rgb="FF000000"/>
        <rFont val="Times New Roman"/>
        <family val="1"/>
        <charset val="204"/>
      </rPr>
      <t>индивидуальный образовательный маршрут</t>
    </r>
  </si>
  <si>
    <r>
      <rPr>
        <i/>
        <sz val="11"/>
        <color rgb="FF000000"/>
        <rFont val="Times New Roman"/>
        <family val="1"/>
        <charset val="204"/>
      </rPr>
      <t xml:space="preserve">Укажите, пожалуйста, долю (%) слабоуспевающих и неуспевающих обучающихся, для которых разработан индивидуальный образовательный маршрут: определяется отношением численности слабоуспевающих и неуспевающих обучающихся для которых разработан индивидуальный образовательный маршрут, к общей численности слабоуспевающих и неуспевающих обучающихся ОО. Подтвердите наличие индивидуальных образовательных маршрутов, предоставив ссылку да данный документ (архив документов), размещенный в сети Интернет                                                                                        </t>
    </r>
    <r>
      <rPr>
        <b/>
        <i/>
        <sz val="11"/>
        <color rgb="FF000000"/>
        <rFont val="Times New Roman"/>
        <family val="1"/>
        <charset val="204"/>
      </rPr>
      <t>*документ (архив документов) может быть размещен в облачном хранилище</t>
    </r>
  </si>
  <si>
    <t>6.5.</t>
  </si>
  <si>
    <t>Разработка (внесение изменений) в школьную нормативную базу по результатам проведенного мониторинга</t>
  </si>
  <si>
    <r>
      <rPr>
        <i/>
        <sz val="11"/>
        <color rgb="FF000000"/>
        <rFont val="Times New Roman"/>
        <family val="1"/>
        <charset val="204"/>
      </rPr>
      <t xml:space="preserve">Пожалуйста, выберите ДА, если данная мера принята в вашей ОО по результатам проведенного мониторинга, и  НЕТ  –  если данная мера/мероприятие/управленческое решение отсутствуют. При условии принятия указанной меры предоставьте ссылки на подтверждающие документы (приказы о внесении изменений, разработки/корректировки соответствующих программ, документов)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Times New Roman"/>
        <family val="1"/>
        <charset val="204"/>
      </rPr>
      <t xml:space="preserve">*документы (архив документов) могут быть размещены как на официальном сайте ОО, так и в облачном хранилище </t>
    </r>
    <r>
      <rPr>
        <i/>
        <sz val="11"/>
        <color rgb="FF000000"/>
        <rFont val="Times New Roman"/>
        <family val="1"/>
        <charset val="204"/>
      </rPr>
      <t xml:space="preserve">                 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</t>
    </r>
  </si>
  <si>
    <t>Внесение  изменений в ООП с целью утверждения индивидуальных учебных  планов обучающихся, испытывающих трудности в обучении</t>
  </si>
  <si>
    <t>Наличие тематического  раздела в школьной программе профилактики учебной неуспешности по психолого- педагогическому и социальному сопровождению обучающихся</t>
  </si>
  <si>
    <t>Разработка планов работы школьных МО по учебным предметам с учетом результатов мониторинга с выделением вопросов работы с обучающимися, испытывающими трудности в обучении</t>
  </si>
  <si>
    <t>Разработка целевой программы работы с родителями детей, испытывающих трудности  в  обучении,  в  том  числе,  консультаций,  просветительских семинаров, совместных консилиумов и т.д.</t>
  </si>
  <si>
    <t>Разработка контрольно-измерительных материалов и/или форм для проведения внутришкольных оценочных процедур для обучающихя, направленных на снижение школьной неуспешности</t>
  </si>
  <si>
    <t>Планирование и реализация целевого  повышения квалификации  педагогов для  работы  с 
обучающимися, испытывающими трудности в обучении</t>
  </si>
  <si>
    <t>Наличие договора о сотрудничестве с внешними партнерами школы для реализации мер повышения мотивации к обучению («Точка роста», «Билет в будущее», Проектория, Кванториум и др.)</t>
  </si>
  <si>
    <t xml:space="preserve">Результаты ВПР по математике (5 класс) </t>
  </si>
  <si>
    <t xml:space="preserve">Результаты ВПР по математике (6 класс) </t>
  </si>
  <si>
    <t xml:space="preserve">Результаты ВПР по русскому языку (5 класс) </t>
  </si>
  <si>
    <t xml:space="preserve">Результаты ВПР по русскому языку (6 класс) </t>
  </si>
  <si>
    <t>Результаты ГИА-9 по математике</t>
  </si>
  <si>
    <t>Результаты ГИА-9 по русскому языку</t>
  </si>
  <si>
    <t>Результаты ГИА-11 по русскому языку</t>
  </si>
  <si>
    <t>Результаты ГИА-11 по математике</t>
  </si>
  <si>
    <t>ВсОШ</t>
  </si>
  <si>
    <t>НР</t>
  </si>
  <si>
    <t>ВР</t>
  </si>
  <si>
    <t>ОГЭ НР</t>
  </si>
  <si>
    <t>ГВЭ НР</t>
  </si>
  <si>
    <t>ЕГЭ НР</t>
  </si>
  <si>
    <t>ЕГЭ ВР</t>
  </si>
  <si>
    <t>ЕГЭ 100</t>
  </si>
  <si>
    <t>ЕГЭ НР база</t>
  </si>
  <si>
    <t>ГВЭ НР профиль</t>
  </si>
  <si>
    <t>РЭ</t>
  </si>
  <si>
    <t>ВсЭ</t>
  </si>
  <si>
    <t>Без раб</t>
  </si>
  <si>
    <t>ВО</t>
  </si>
  <si>
    <t>неп сем</t>
  </si>
  <si>
    <t>ЯС</t>
  </si>
  <si>
    <t>специализированные кабинеты:истории, русского языка и литературы, английского языка, географии,биологии</t>
  </si>
  <si>
    <t>http://dolg-nikolskaia-sosh.obr57.ru/media/ckeditor/dolg-nikolskaia-sosh-adm/2022/12/15/programma-raboty-s-roditeljami.pdf</t>
  </si>
  <si>
    <t>http://dolg-nikolskaia-sosh.obr57.ru/metodiczeskaja-rabota/</t>
  </si>
  <si>
    <t>http://dolg-nikolskaia-sosh.obr57.ru/media/ckeditor/dolg-nikolskaia-sosh-adm/2022/12/15/Programma-nastavniczestva-uczitel-uczenik.pdf</t>
  </si>
  <si>
    <t>http://dolg-nikolskaia-sosh.obr57.ru/media/ckeditor/dolg-nikolskaia-sosh-adm/2020/10/04/polozhenie_o_tochke_rosta.pdf</t>
  </si>
  <si>
    <t>http://dolg-nikolskaia-sosh.obr57.ru/media/ckeditor/dolg-nikolskaia-sosh-adm/2022/12/17/programma-preodolenija-neuspeshnosti.pdf</t>
  </si>
  <si>
    <t>http://dolg-nikolskaia-sosh.obr57.ru/media/ckeditor/dolg-nikolskaia-sosh-adm/2022/12/17/polozhenie-KIM-BOU-Nikolskaja-sosh.pdf</t>
  </si>
  <si>
    <t>http://dolg-nikolskaia-sosh.obr57.ru/media/ckeditor/dolg-nikolskaia-sosh-adm/2022/11/23/Grafik-kursovoi-perepodgotovki.pdf</t>
  </si>
  <si>
    <t>http://dolg-nikolskaia-sosh.obr57.ru/media/ckeditor/dolg-nikolskaia-sosh-adm/2022/12/18/Analiz-promezhutocznoi-attestacii.pdf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</si>
</sst>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4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1"/>
      <color rgb="FF17375E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1"/>
      <color rgb="FF632523"/>
      <name val="Times New Roman"/>
      <family val="1"/>
      <charset val="204"/>
    </font>
    <font>
      <b/>
      <sz val="14"/>
      <color rgb="FF10243E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10243E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254061"/>
      <name val="Times New Roman"/>
      <family val="1"/>
      <charset val="204"/>
    </font>
    <font>
      <b/>
      <sz val="12"/>
      <color rgb="FF254061"/>
      <name val="Times New Roman"/>
      <family val="1"/>
      <charset val="204"/>
    </font>
    <font>
      <b/>
      <sz val="11"/>
      <color rgb="FF77933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C0504D"/>
      <name val="Times New Roman"/>
      <family val="1"/>
      <charset val="204"/>
    </font>
    <font>
      <sz val="11"/>
      <color rgb="FF00336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8"/>
      <color rgb="FF00B05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rgb="FF00B050"/>
      <name val="Times New Roman"/>
      <family val="1"/>
      <charset val="204"/>
    </font>
    <font>
      <sz val="11"/>
      <color rgb="FFFF0000"/>
      <name val="Calibri"/>
      <family val="2"/>
      <charset val="1"/>
    </font>
    <font>
      <sz val="3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CECFF"/>
        <bgColor rgb="FFDCE6F2"/>
      </patternFill>
    </fill>
    <fill>
      <patternFill patternType="solid">
        <fgColor rgb="FFCCFFCC"/>
        <bgColor rgb="FFEBF1DE"/>
      </patternFill>
    </fill>
    <fill>
      <patternFill patternType="solid">
        <fgColor rgb="FFFFFF99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DDD9C3"/>
        <bgColor rgb="FFF2DCDB"/>
      </patternFill>
    </fill>
    <fill>
      <patternFill patternType="solid">
        <fgColor rgb="FFC4BD97"/>
        <bgColor rgb="FFC3D69B"/>
      </patternFill>
    </fill>
    <fill>
      <patternFill patternType="solid">
        <fgColor rgb="FFF2DCDB"/>
        <bgColor rgb="FFDDD9C3"/>
      </patternFill>
    </fill>
    <fill>
      <patternFill patternType="solid">
        <fgColor rgb="FFC6D9F1"/>
        <bgColor rgb="FFB7DEE8"/>
      </patternFill>
    </fill>
    <fill>
      <patternFill patternType="solid">
        <fgColor rgb="FFB7DEE8"/>
        <bgColor rgb="FFC6D9F1"/>
      </patternFill>
    </fill>
    <fill>
      <patternFill patternType="solid">
        <fgColor rgb="FFEBF1DE"/>
        <bgColor rgb="FFF2F2F2"/>
      </patternFill>
    </fill>
    <fill>
      <patternFill patternType="solid">
        <fgColor rgb="FFDCE6F2"/>
        <bgColor rgb="FFCCECFF"/>
      </patternFill>
    </fill>
    <fill>
      <patternFill patternType="solid">
        <fgColor rgb="FFC3D69B"/>
        <bgColor rgb="FFC4BD9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2" fillId="0" borderId="0"/>
    <xf numFmtId="0" fontId="1" fillId="0" borderId="0"/>
    <xf numFmtId="0" fontId="3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6" fontId="4" fillId="0" borderId="0" xfId="0" applyNumberFormat="1" applyFont="1" applyAlignment="1" applyProtection="1">
      <alignment vertical="center" wrapText="1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6" fillId="0" borderId="0" xfId="2" applyFont="1" applyAlignment="1" applyProtection="1">
      <alignment horizontal="right" vertical="top" wrapText="1"/>
      <protection hidden="1"/>
    </xf>
    <xf numFmtId="0" fontId="6" fillId="0" borderId="0" xfId="2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" fontId="6" fillId="0" borderId="0" xfId="2" applyNumberFormat="1" applyFont="1" applyAlignment="1" applyProtection="1">
      <alignment horizontal="right" vertical="top" wrapText="1"/>
      <protection hidden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10" fillId="0" borderId="0" xfId="2" applyFont="1" applyAlignment="1" applyProtection="1">
      <alignment horizontal="left" vertical="center" wrapText="1"/>
      <protection hidden="1"/>
    </xf>
    <xf numFmtId="0" fontId="6" fillId="0" borderId="0" xfId="2" applyFont="1" applyAlignment="1" applyProtection="1">
      <alignment horizontal="left" vertical="center" wrapText="1"/>
      <protection hidden="1"/>
    </xf>
    <xf numFmtId="0" fontId="11" fillId="0" borderId="0" xfId="2" applyFont="1" applyAlignment="1" applyProtection="1">
      <alignment vertical="center" wrapText="1"/>
      <protection hidden="1"/>
    </xf>
    <xf numFmtId="49" fontId="6" fillId="0" borderId="0" xfId="2" applyNumberFormat="1" applyFont="1" applyAlignment="1" applyProtection="1">
      <alignment horizontal="left" vertical="center" wrapText="1"/>
      <protection hidden="1"/>
    </xf>
    <xf numFmtId="164" fontId="15" fillId="0" borderId="0" xfId="2" applyNumberFormat="1" applyFont="1" applyAlignment="1" applyProtection="1">
      <alignment horizontal="right" vertical="top" wrapText="1"/>
      <protection hidden="1"/>
    </xf>
    <xf numFmtId="0" fontId="15" fillId="0" borderId="0" xfId="2" applyFont="1" applyAlignment="1" applyProtection="1">
      <alignment horizontal="left" vertical="top" wrapText="1"/>
      <protection hidden="1"/>
    </xf>
    <xf numFmtId="0" fontId="16" fillId="0" borderId="0" xfId="2" applyFont="1" applyAlignment="1" applyProtection="1">
      <alignment horizontal="left" vertical="top" wrapText="1"/>
      <protection hidden="1"/>
    </xf>
    <xf numFmtId="49" fontId="6" fillId="0" borderId="0" xfId="2" applyNumberFormat="1" applyFont="1" applyAlignment="1" applyProtection="1">
      <alignment horizontal="right" vertical="top" wrapText="1"/>
      <protection hidden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15" fillId="0" borderId="0" xfId="0" applyFont="1"/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8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8" fillId="0" borderId="0" xfId="0" applyFont="1"/>
    <xf numFmtId="16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center" wrapText="1"/>
      <protection locked="0" hidden="1"/>
    </xf>
    <xf numFmtId="0" fontId="15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wrapText="1"/>
    </xf>
    <xf numFmtId="0" fontId="15" fillId="4" borderId="1" xfId="0" applyFont="1" applyFill="1" applyBorder="1" applyAlignment="1" applyProtection="1">
      <alignment horizontal="center"/>
      <protection locked="0" hidden="1"/>
    </xf>
    <xf numFmtId="0" fontId="19" fillId="6" borderId="5" xfId="0" applyFont="1" applyFill="1" applyBorder="1" applyAlignment="1">
      <alignment wrapText="1"/>
    </xf>
    <xf numFmtId="0" fontId="19" fillId="6" borderId="1" xfId="0" applyFont="1" applyFill="1" applyBorder="1" applyAlignment="1">
      <alignment horizontal="right" wrapText="1"/>
    </xf>
    <xf numFmtId="0" fontId="15" fillId="2" borderId="1" xfId="0" applyFont="1" applyFill="1" applyBorder="1" applyAlignment="1" applyProtection="1">
      <alignment horizontal="center"/>
      <protection locked="0" hidden="1"/>
    </xf>
    <xf numFmtId="14" fontId="15" fillId="6" borderId="1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vertical="center" wrapText="1"/>
    </xf>
    <xf numFmtId="0" fontId="15" fillId="2" borderId="7" xfId="0" applyFont="1" applyFill="1" applyBorder="1" applyAlignment="1" applyProtection="1">
      <alignment horizontal="center"/>
      <protection locked="0" hidden="1"/>
    </xf>
    <xf numFmtId="0" fontId="19" fillId="7" borderId="1" xfId="0" applyFont="1" applyFill="1" applyBorder="1" applyAlignment="1">
      <alignment horizontal="right" wrapText="1"/>
    </xf>
    <xf numFmtId="1" fontId="18" fillId="3" borderId="1" xfId="0" applyNumberFormat="1" applyFont="1" applyFill="1" applyBorder="1" applyAlignment="1" applyProtection="1">
      <alignment horizontal="center"/>
      <protection hidden="1"/>
    </xf>
    <xf numFmtId="0" fontId="18" fillId="6" borderId="8" xfId="0" applyFont="1" applyFill="1" applyBorder="1" applyAlignment="1">
      <alignment horizontal="center" vertical="center"/>
    </xf>
    <xf numFmtId="16" fontId="15" fillId="6" borderId="8" xfId="0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left" vertical="center" wrapText="1"/>
    </xf>
    <xf numFmtId="1" fontId="15" fillId="4" borderId="1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5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wrapText="1"/>
    </xf>
    <xf numFmtId="1" fontId="19" fillId="2" borderId="1" xfId="0" applyNumberFormat="1" applyFont="1" applyFill="1" applyBorder="1" applyAlignment="1" applyProtection="1">
      <alignment horizontal="center" wrapText="1"/>
      <protection locked="0"/>
    </xf>
    <xf numFmtId="0" fontId="19" fillId="8" borderId="5" xfId="0" applyFont="1" applyFill="1" applyBorder="1" applyAlignment="1">
      <alignment wrapText="1"/>
    </xf>
    <xf numFmtId="0" fontId="19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vertical="center" wrapText="1"/>
    </xf>
    <xf numFmtId="165" fontId="15" fillId="2" borderId="1" xfId="0" applyNumberFormat="1" applyFont="1" applyFill="1" applyBorder="1" applyAlignment="1" applyProtection="1">
      <alignment horizontal="center"/>
      <protection locked="0" hidden="1"/>
    </xf>
    <xf numFmtId="1" fontId="15" fillId="2" borderId="1" xfId="0" applyNumberFormat="1" applyFont="1" applyFill="1" applyBorder="1" applyAlignment="1" applyProtection="1">
      <alignment horizontal="center"/>
      <protection locked="0" hidden="1"/>
    </xf>
    <xf numFmtId="0" fontId="25" fillId="0" borderId="0" xfId="0" applyFont="1" applyAlignment="1">
      <alignment horizont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27" fillId="0" borderId="0" xfId="0" applyFont="1"/>
    <xf numFmtId="10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1" fontId="19" fillId="10" borderId="1" xfId="0" applyNumberFormat="1" applyFont="1" applyFill="1" applyBorder="1" applyAlignment="1" applyProtection="1">
      <alignment vertical="center"/>
      <protection locked="0" hidden="1"/>
    </xf>
    <xf numFmtId="10" fontId="19" fillId="10" borderId="1" xfId="0" applyNumberFormat="1" applyFont="1" applyFill="1" applyBorder="1" applyAlignment="1" applyProtection="1">
      <alignment vertical="center"/>
      <protection locked="0" hidden="1"/>
    </xf>
    <xf numFmtId="0" fontId="15" fillId="9" borderId="7" xfId="0" applyFont="1" applyFill="1" applyBorder="1" applyAlignment="1">
      <alignment vertical="center" wrapText="1"/>
    </xf>
    <xf numFmtId="0" fontId="15" fillId="9" borderId="8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vertical="center" wrapText="1"/>
    </xf>
    <xf numFmtId="0" fontId="19" fillId="4" borderId="1" xfId="0" applyFont="1" applyFill="1" applyBorder="1" applyAlignment="1" applyProtection="1">
      <alignment vertical="center"/>
      <protection locked="0" hidden="1"/>
    </xf>
    <xf numFmtId="16" fontId="15" fillId="9" borderId="8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 applyProtection="1">
      <alignment vertical="center"/>
      <protection locked="0" hidden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0" fontId="15" fillId="7" borderId="1" xfId="0" applyFont="1" applyFill="1" applyBorder="1"/>
    <xf numFmtId="0" fontId="20" fillId="0" borderId="0" xfId="0" applyFont="1"/>
    <xf numFmtId="1" fontId="15" fillId="10" borderId="1" xfId="0" applyNumberFormat="1" applyFont="1" applyFill="1" applyBorder="1" applyAlignment="1">
      <alignment horizontal="center"/>
    </xf>
    <xf numFmtId="10" fontId="15" fillId="10" borderId="1" xfId="0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7" borderId="1" xfId="0" applyFill="1" applyBorder="1" applyAlignment="1">
      <alignment wrapText="1"/>
    </xf>
    <xf numFmtId="1" fontId="0" fillId="7" borderId="1" xfId="0" applyNumberFormat="1" applyFill="1" applyBorder="1" applyAlignment="1">
      <alignment wrapText="1"/>
    </xf>
    <xf numFmtId="1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10" fontId="0" fillId="12" borderId="1" xfId="0" applyNumberFormat="1" applyFill="1" applyBorder="1" applyAlignment="1">
      <alignment wrapText="1"/>
    </xf>
    <xf numFmtId="0" fontId="0" fillId="13" borderId="1" xfId="0" applyFill="1" applyBorder="1" applyAlignment="1">
      <alignment wrapText="1"/>
    </xf>
    <xf numFmtId="1" fontId="0" fillId="13" borderId="1" xfId="0" applyNumberFormat="1" applyFill="1" applyBorder="1" applyAlignment="1">
      <alignment wrapText="1"/>
    </xf>
    <xf numFmtId="10" fontId="0" fillId="13" borderId="1" xfId="0" applyNumberFormat="1" applyFill="1" applyBorder="1" applyAlignment="1">
      <alignment wrapText="1"/>
    </xf>
    <xf numFmtId="0" fontId="29" fillId="0" borderId="0" xfId="0" applyFont="1" applyAlignment="1">
      <alignment wrapText="1"/>
    </xf>
    <xf numFmtId="0" fontId="33" fillId="0" borderId="0" xfId="3" applyAlignment="1">
      <alignment vertical="center"/>
    </xf>
    <xf numFmtId="16" fontId="5" fillId="0" borderId="0" xfId="2" applyNumberFormat="1" applyFont="1" applyBorder="1" applyAlignment="1" applyProtection="1">
      <alignment horizontal="center" vertical="top" wrapText="1"/>
      <protection hidden="1"/>
    </xf>
    <xf numFmtId="0" fontId="7" fillId="0" borderId="0" xfId="2" applyFont="1" applyBorder="1" applyAlignment="1" applyProtection="1">
      <alignment horizontal="center" vertical="top" wrapText="1"/>
      <protection hidden="1"/>
    </xf>
    <xf numFmtId="16" fontId="6" fillId="0" borderId="0" xfId="2" applyNumberFormat="1" applyFont="1" applyBorder="1" applyAlignment="1" applyProtection="1">
      <alignment horizontal="right" vertical="top" wrapText="1"/>
      <protection hidden="1"/>
    </xf>
    <xf numFmtId="0" fontId="6" fillId="0" borderId="4" xfId="2" applyFont="1" applyBorder="1" applyAlignment="1" applyProtection="1">
      <alignment horizontal="left" vertical="center" wrapText="1"/>
      <protection hidden="1"/>
    </xf>
    <xf numFmtId="16" fontId="12" fillId="0" borderId="0" xfId="2" applyNumberFormat="1" applyFont="1" applyBorder="1" applyAlignment="1" applyProtection="1">
      <alignment horizontal="center" vertical="top" wrapText="1"/>
      <protection hidden="1"/>
    </xf>
    <xf numFmtId="0" fontId="13" fillId="0" borderId="0" xfId="2" applyFont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6" fillId="0" borderId="0" xfId="2" applyFont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8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5" fillId="9" borderId="6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6" fontId="15" fillId="9" borderId="1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left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3" fillId="0" borderId="0" xfId="3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dr5m_form22EX03" xfId="2"/>
  </cellStyles>
  <dxfs count="2">
    <dxf>
      <font>
        <color rgb="FF00B050"/>
      </font>
    </dxf>
    <dxf>
      <font>
        <color rgb="FFC00000"/>
      </font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4BD97"/>
      <rgbColor rgb="FF808080"/>
      <rgbColor rgb="FF9999FF"/>
      <rgbColor rgb="FFC0504D"/>
      <rgbColor rgb="FFEBF1DE"/>
      <rgbColor rgb="FFCCEC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DCE6F2"/>
      <rgbColor rgb="FFCCFFCC"/>
      <rgbColor rgb="FFFFFF99"/>
      <rgbColor rgb="FFB7DEE8"/>
      <rgbColor rgb="FFF2DCDB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C3D69B"/>
      <rgbColor rgb="FF003366"/>
      <rgbColor rgb="FF00B050"/>
      <rgbColor rgb="FF10243E"/>
      <rgbColor rgb="FF632523"/>
      <rgbColor rgb="FF993300"/>
      <rgbColor rgb="FF993366"/>
      <rgbColor rgb="FF17375E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716400</xdr:colOff>
      <xdr:row>30</xdr:row>
      <xdr:rowOff>0</xdr:rowOff>
    </xdr:from>
    <xdr:to>
      <xdr:col>1</xdr:col>
      <xdr:colOff>716400</xdr:colOff>
      <xdr:row>32</xdr:row>
      <xdr:rowOff>144360</xdr:rowOff>
    </xdr:to>
    <xdr:pic>
      <xdr:nvPicPr>
        <xdr:cNvPr id="2" name="Picture 2" descr="опенофис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12560" y="10856520"/>
          <a:ext cx="0" cy="525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716400</xdr:colOff>
      <xdr:row>30</xdr:row>
      <xdr:rowOff>0</xdr:rowOff>
    </xdr:from>
    <xdr:to>
      <xdr:col>1</xdr:col>
      <xdr:colOff>716400</xdr:colOff>
      <xdr:row>32</xdr:row>
      <xdr:rowOff>144360</xdr:rowOff>
    </xdr:to>
    <xdr:pic>
      <xdr:nvPicPr>
        <xdr:cNvPr id="3" name="Picture 5" descr="опенофис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12560" y="10856520"/>
          <a:ext cx="0" cy="525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716400</xdr:colOff>
      <xdr:row>31</xdr:row>
      <xdr:rowOff>0</xdr:rowOff>
    </xdr:from>
    <xdr:to>
      <xdr:col>1</xdr:col>
      <xdr:colOff>716400</xdr:colOff>
      <xdr:row>31</xdr:row>
      <xdr:rowOff>174960</xdr:rowOff>
    </xdr:to>
    <xdr:pic>
      <xdr:nvPicPr>
        <xdr:cNvPr id="4" name="Picture 2" descr="опенофис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12560" y="11039400"/>
          <a:ext cx="0" cy="17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716400</xdr:colOff>
      <xdr:row>31</xdr:row>
      <xdr:rowOff>0</xdr:rowOff>
    </xdr:from>
    <xdr:to>
      <xdr:col>1</xdr:col>
      <xdr:colOff>716400</xdr:colOff>
      <xdr:row>31</xdr:row>
      <xdr:rowOff>174960</xdr:rowOff>
    </xdr:to>
    <xdr:pic>
      <xdr:nvPicPr>
        <xdr:cNvPr id="5" name="Picture 5" descr="опенофис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12560" y="11039400"/>
          <a:ext cx="0" cy="174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olg-nikolskaia-sosh.obr57.ru/media/ckeditor/dolg-nikolskaia-sosh-adm/2022/11/23/Grafik-kursovoi-perepodgotovki.pdf" TargetMode="External"/><Relationship Id="rId3" Type="http://schemas.openxmlformats.org/officeDocument/2006/relationships/hyperlink" Target="http://dolg-nikolskaia-sosh.obr57.ru/media/ckeditor/dolg-nikolskaia-sosh-adm/2020/10/04/polozhenie_o_tochke_rosta.pdf" TargetMode="External"/><Relationship Id="rId7" Type="http://schemas.openxmlformats.org/officeDocument/2006/relationships/hyperlink" Target="http://dolg-nikolskaia-sosh.obr57.ru/media/ckeditor/dolg-nikolskaia-sosh-adm/2022/12/17/polozhenie-KIM-BOU-Nikolskaja-sosh.pdf" TargetMode="External"/><Relationship Id="rId2" Type="http://schemas.openxmlformats.org/officeDocument/2006/relationships/hyperlink" Target="http://dolg-nikolskaia-sosh.obr57.ru/metodiczeskaja-rabota/" TargetMode="External"/><Relationship Id="rId1" Type="http://schemas.openxmlformats.org/officeDocument/2006/relationships/hyperlink" Target="http://dolg-nikolskaia-sosh.obr57.ru/media/ckeditor/dolg-nikolskaia-sosh-adm/2022/12/15/programma-raboty-s-roditeljami.pdf" TargetMode="External"/><Relationship Id="rId6" Type="http://schemas.openxmlformats.org/officeDocument/2006/relationships/hyperlink" Target="http://dolg-nikolskaia-sosh.obr57.ru/media/ckeditor/dolg-nikolskaia-sosh-adm/2022/12/15/Programma-nastavniczestva-uczitel-uczenik.pdf" TargetMode="External"/><Relationship Id="rId5" Type="http://schemas.openxmlformats.org/officeDocument/2006/relationships/hyperlink" Target="http://dolg-nikolskaia-sosh.obr57.ru/media/ckeditor/dolg-nikolskaia-sosh-adm/2022/12/17/programma-preodolenija-neuspeshnosti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olg-nikolskaia-sosh.obr57.ru/media/ckeditor/dolg-nikolskaia-sosh-adm/2022/12/17/programma-preodolenija-neuspeshnosti.pdf" TargetMode="External"/><Relationship Id="rId9" Type="http://schemas.openxmlformats.org/officeDocument/2006/relationships/hyperlink" Target="http://dolg-nikolskaia-sosh.obr57.ru/media/ckeditor/dolg-nikolskaia-sosh-adm/2022/12/18/Analiz-promezhutocznoi-attestac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35"/>
  <sheetViews>
    <sheetView topLeftCell="A19" zoomScaleNormal="100" workbookViewId="0">
      <selection activeCell="B30" sqref="B30"/>
    </sheetView>
  </sheetViews>
  <sheetFormatPr defaultColWidth="8.453125" defaultRowHeight="14.5" x14ac:dyDescent="0.35"/>
  <cols>
    <col min="15" max="16" width="9.08984375" style="1" customWidth="1"/>
    <col min="22" max="22" width="10.36328125" customWidth="1"/>
  </cols>
  <sheetData>
    <row r="2" spans="2:22" x14ac:dyDescent="0.35">
      <c r="B2" t="s">
        <v>0</v>
      </c>
      <c r="C2">
        <v>0</v>
      </c>
      <c r="D2">
        <v>0</v>
      </c>
      <c r="E2" t="s">
        <v>1</v>
      </c>
      <c r="M2" t="s">
        <v>2</v>
      </c>
      <c r="O2" s="2" t="s">
        <v>3</v>
      </c>
      <c r="P2" s="2" t="s">
        <v>4</v>
      </c>
      <c r="V2" t="e">
        <v>#NAME?</v>
      </c>
    </row>
    <row r="3" spans="2:22" x14ac:dyDescent="0.35">
      <c r="B3" t="s">
        <v>5</v>
      </c>
      <c r="C3">
        <v>1</v>
      </c>
      <c r="D3">
        <v>1</v>
      </c>
      <c r="E3" t="s">
        <v>6</v>
      </c>
      <c r="M3" t="s">
        <v>7</v>
      </c>
      <c r="O3" s="2" t="s">
        <v>3</v>
      </c>
      <c r="P3" s="2" t="s">
        <v>8</v>
      </c>
    </row>
    <row r="4" spans="2:22" x14ac:dyDescent="0.35">
      <c r="B4" t="s">
        <v>9</v>
      </c>
      <c r="D4">
        <v>2</v>
      </c>
      <c r="E4" t="s">
        <v>10</v>
      </c>
      <c r="O4" s="2" t="s">
        <v>3</v>
      </c>
      <c r="P4" s="2" t="s">
        <v>11</v>
      </c>
    </row>
    <row r="5" spans="2:22" x14ac:dyDescent="0.35">
      <c r="B5" t="s">
        <v>3</v>
      </c>
      <c r="E5" t="s">
        <v>12</v>
      </c>
      <c r="O5" s="2" t="s">
        <v>3</v>
      </c>
      <c r="P5" s="2" t="s">
        <v>13</v>
      </c>
    </row>
    <row r="6" spans="2:22" x14ac:dyDescent="0.35">
      <c r="B6" t="s">
        <v>14</v>
      </c>
      <c r="E6" t="s">
        <v>15</v>
      </c>
      <c r="O6" s="2" t="s">
        <v>3</v>
      </c>
      <c r="P6" s="2" t="s">
        <v>16</v>
      </c>
    </row>
    <row r="7" spans="2:22" x14ac:dyDescent="0.35">
      <c r="B7" t="s">
        <v>17</v>
      </c>
      <c r="O7" s="2" t="s">
        <v>3</v>
      </c>
      <c r="P7" s="2" t="s">
        <v>18</v>
      </c>
    </row>
    <row r="8" spans="2:22" x14ac:dyDescent="0.35">
      <c r="B8" t="s">
        <v>19</v>
      </c>
      <c r="O8" s="2" t="s">
        <v>3</v>
      </c>
      <c r="P8" s="2" t="s">
        <v>20</v>
      </c>
    </row>
    <row r="9" spans="2:22" x14ac:dyDescent="0.35">
      <c r="B9" t="s">
        <v>21</v>
      </c>
      <c r="O9" s="2" t="s">
        <v>3</v>
      </c>
      <c r="P9" s="2" t="s">
        <v>22</v>
      </c>
    </row>
    <row r="10" spans="2:22" x14ac:dyDescent="0.35">
      <c r="B10" t="s">
        <v>23</v>
      </c>
      <c r="O10" s="2" t="s">
        <v>3</v>
      </c>
      <c r="P10" s="2" t="s">
        <v>24</v>
      </c>
    </row>
    <row r="11" spans="2:22" x14ac:dyDescent="0.35">
      <c r="B11" t="s">
        <v>25</v>
      </c>
      <c r="O11" s="2" t="s">
        <v>3</v>
      </c>
      <c r="P11" s="2" t="s">
        <v>26</v>
      </c>
    </row>
    <row r="12" spans="2:22" x14ac:dyDescent="0.35">
      <c r="B12" t="s">
        <v>27</v>
      </c>
      <c r="O12" s="2" t="s">
        <v>3</v>
      </c>
      <c r="P12" s="2" t="s">
        <v>28</v>
      </c>
    </row>
    <row r="13" spans="2:22" x14ac:dyDescent="0.35">
      <c r="B13" t="s">
        <v>29</v>
      </c>
      <c r="O13" s="2" t="s">
        <v>3</v>
      </c>
      <c r="P13" s="2" t="s">
        <v>30</v>
      </c>
    </row>
    <row r="14" spans="2:22" x14ac:dyDescent="0.35">
      <c r="B14" t="s">
        <v>31</v>
      </c>
      <c r="O14" s="2" t="s">
        <v>3</v>
      </c>
      <c r="P14" s="2" t="s">
        <v>32</v>
      </c>
    </row>
    <row r="15" spans="2:22" x14ac:dyDescent="0.35">
      <c r="B15" t="s">
        <v>33</v>
      </c>
      <c r="O15" s="2" t="s">
        <v>3</v>
      </c>
      <c r="P15" s="2" t="s">
        <v>34</v>
      </c>
    </row>
    <row r="16" spans="2:22" x14ac:dyDescent="0.35">
      <c r="B16" t="s">
        <v>35</v>
      </c>
      <c r="O16" s="2" t="s">
        <v>14</v>
      </c>
      <c r="P16" s="2" t="s">
        <v>36</v>
      </c>
    </row>
    <row r="17" spans="2:16" x14ac:dyDescent="0.35">
      <c r="B17" t="s">
        <v>37</v>
      </c>
      <c r="O17" s="2" t="s">
        <v>14</v>
      </c>
      <c r="P17" s="2" t="s">
        <v>38</v>
      </c>
    </row>
    <row r="18" spans="2:16" x14ac:dyDescent="0.35">
      <c r="B18" t="s">
        <v>39</v>
      </c>
      <c r="O18" s="2" t="s">
        <v>14</v>
      </c>
      <c r="P18" s="2" t="s">
        <v>40</v>
      </c>
    </row>
    <row r="19" spans="2:16" x14ac:dyDescent="0.35">
      <c r="B19" t="s">
        <v>41</v>
      </c>
      <c r="O19" s="2" t="s">
        <v>14</v>
      </c>
      <c r="P19" s="2" t="s">
        <v>42</v>
      </c>
    </row>
    <row r="20" spans="2:16" x14ac:dyDescent="0.35">
      <c r="B20" t="s">
        <v>43</v>
      </c>
      <c r="O20" s="2" t="s">
        <v>14</v>
      </c>
      <c r="P20" s="2" t="s">
        <v>44</v>
      </c>
    </row>
    <row r="21" spans="2:16" x14ac:dyDescent="0.35">
      <c r="B21" t="s">
        <v>45</v>
      </c>
      <c r="O21" s="2" t="s">
        <v>14</v>
      </c>
      <c r="P21" s="2" t="s">
        <v>46</v>
      </c>
    </row>
    <row r="22" spans="2:16" x14ac:dyDescent="0.35">
      <c r="B22" t="s">
        <v>47</v>
      </c>
      <c r="O22" s="2" t="s">
        <v>14</v>
      </c>
      <c r="P22" s="2" t="s">
        <v>48</v>
      </c>
    </row>
    <row r="23" spans="2:16" x14ac:dyDescent="0.35">
      <c r="B23" t="s">
        <v>49</v>
      </c>
      <c r="O23" s="2" t="s">
        <v>14</v>
      </c>
      <c r="P23" s="2" t="s">
        <v>50</v>
      </c>
    </row>
    <row r="24" spans="2:16" x14ac:dyDescent="0.35">
      <c r="B24" t="s">
        <v>51</v>
      </c>
      <c r="O24" s="2" t="s">
        <v>14</v>
      </c>
      <c r="P24" s="2" t="s">
        <v>52</v>
      </c>
    </row>
    <row r="25" spans="2:16" x14ac:dyDescent="0.35">
      <c r="B25" t="s">
        <v>53</v>
      </c>
      <c r="O25" s="2" t="s">
        <v>14</v>
      </c>
      <c r="P25" s="2" t="s">
        <v>54</v>
      </c>
    </row>
    <row r="26" spans="2:16" x14ac:dyDescent="0.35">
      <c r="B26" t="s">
        <v>55</v>
      </c>
      <c r="O26" s="2" t="s">
        <v>14</v>
      </c>
      <c r="P26" s="2" t="s">
        <v>56</v>
      </c>
    </row>
    <row r="27" spans="2:16" x14ac:dyDescent="0.35">
      <c r="B27" t="s">
        <v>57</v>
      </c>
      <c r="O27" s="2" t="s">
        <v>9</v>
      </c>
      <c r="P27" s="2" t="s">
        <v>58</v>
      </c>
    </row>
    <row r="28" spans="2:16" x14ac:dyDescent="0.35">
      <c r="B28" t="s">
        <v>59</v>
      </c>
      <c r="O28" s="2" t="s">
        <v>9</v>
      </c>
      <c r="P28" s="2" t="s">
        <v>60</v>
      </c>
    </row>
    <row r="29" spans="2:16" x14ac:dyDescent="0.35">
      <c r="B29" t="s">
        <v>61</v>
      </c>
      <c r="O29" s="2" t="s">
        <v>9</v>
      </c>
      <c r="P29" s="2" t="s">
        <v>62</v>
      </c>
    </row>
    <row r="30" spans="2:16" x14ac:dyDescent="0.35">
      <c r="O30" s="2" t="s">
        <v>9</v>
      </c>
      <c r="P30" s="2" t="s">
        <v>63</v>
      </c>
    </row>
    <row r="31" spans="2:16" x14ac:dyDescent="0.35">
      <c r="O31" s="2" t="s">
        <v>9</v>
      </c>
      <c r="P31" s="2" t="s">
        <v>64</v>
      </c>
    </row>
    <row r="32" spans="2:16" x14ac:dyDescent="0.35">
      <c r="O32" s="2" t="s">
        <v>9</v>
      </c>
      <c r="P32" s="2" t="s">
        <v>65</v>
      </c>
    </row>
    <row r="33" spans="15:16" x14ac:dyDescent="0.35">
      <c r="O33" s="2" t="s">
        <v>9</v>
      </c>
      <c r="P33" s="2" t="s">
        <v>66</v>
      </c>
    </row>
    <row r="34" spans="15:16" x14ac:dyDescent="0.35">
      <c r="O34" s="2" t="s">
        <v>9</v>
      </c>
      <c r="P34" s="2" t="s">
        <v>67</v>
      </c>
    </row>
    <row r="35" spans="15:16" x14ac:dyDescent="0.35">
      <c r="O35" s="2" t="s">
        <v>9</v>
      </c>
      <c r="P35" s="2" t="s">
        <v>68</v>
      </c>
    </row>
    <row r="36" spans="15:16" x14ac:dyDescent="0.35">
      <c r="O36" s="2" t="s">
        <v>5</v>
      </c>
      <c r="P36" s="2" t="s">
        <v>69</v>
      </c>
    </row>
    <row r="37" spans="15:16" x14ac:dyDescent="0.35">
      <c r="O37" s="2" t="s">
        <v>5</v>
      </c>
      <c r="P37" s="2" t="s">
        <v>70</v>
      </c>
    </row>
    <row r="38" spans="15:16" x14ac:dyDescent="0.35">
      <c r="O38" s="2" t="s">
        <v>5</v>
      </c>
      <c r="P38" s="2" t="s">
        <v>71</v>
      </c>
    </row>
    <row r="39" spans="15:16" x14ac:dyDescent="0.35">
      <c r="O39" s="2" t="s">
        <v>5</v>
      </c>
      <c r="P39" s="2" t="s">
        <v>72</v>
      </c>
    </row>
    <row r="40" spans="15:16" x14ac:dyDescent="0.35">
      <c r="O40" s="2" t="s">
        <v>5</v>
      </c>
      <c r="P40" s="2" t="s">
        <v>73</v>
      </c>
    </row>
    <row r="41" spans="15:16" x14ac:dyDescent="0.35">
      <c r="O41" s="2" t="s">
        <v>5</v>
      </c>
      <c r="P41" s="2" t="s">
        <v>74</v>
      </c>
    </row>
    <row r="42" spans="15:16" x14ac:dyDescent="0.35">
      <c r="O42" s="2" t="s">
        <v>5</v>
      </c>
      <c r="P42" s="2" t="s">
        <v>75</v>
      </c>
    </row>
    <row r="43" spans="15:16" x14ac:dyDescent="0.35">
      <c r="O43" s="2" t="s">
        <v>5</v>
      </c>
      <c r="P43" s="2" t="s">
        <v>76</v>
      </c>
    </row>
    <row r="44" spans="15:16" x14ac:dyDescent="0.35">
      <c r="O44" s="2" t="s">
        <v>0</v>
      </c>
      <c r="P44" s="2" t="s">
        <v>77</v>
      </c>
    </row>
    <row r="45" spans="15:16" x14ac:dyDescent="0.35">
      <c r="O45" s="2" t="s">
        <v>0</v>
      </c>
      <c r="P45" s="2" t="s">
        <v>78</v>
      </c>
    </row>
    <row r="46" spans="15:16" x14ac:dyDescent="0.35">
      <c r="O46" s="2" t="s">
        <v>0</v>
      </c>
      <c r="P46" s="2" t="s">
        <v>79</v>
      </c>
    </row>
    <row r="47" spans="15:16" x14ac:dyDescent="0.35">
      <c r="O47" s="2" t="s">
        <v>0</v>
      </c>
      <c r="P47" s="2" t="s">
        <v>80</v>
      </c>
    </row>
    <row r="48" spans="15:16" x14ac:dyDescent="0.35">
      <c r="O48" s="2" t="s">
        <v>0</v>
      </c>
      <c r="P48" s="2" t="s">
        <v>81</v>
      </c>
    </row>
    <row r="49" spans="15:16" x14ac:dyDescent="0.35">
      <c r="O49" s="2" t="s">
        <v>0</v>
      </c>
      <c r="P49" s="2" t="s">
        <v>82</v>
      </c>
    </row>
    <row r="50" spans="15:16" x14ac:dyDescent="0.35">
      <c r="O50" s="2" t="s">
        <v>0</v>
      </c>
      <c r="P50" s="2" t="s">
        <v>83</v>
      </c>
    </row>
    <row r="51" spans="15:16" x14ac:dyDescent="0.35">
      <c r="O51" s="2" t="s">
        <v>0</v>
      </c>
      <c r="P51" s="2" t="s">
        <v>84</v>
      </c>
    </row>
    <row r="52" spans="15:16" x14ac:dyDescent="0.35">
      <c r="O52" s="2" t="s">
        <v>0</v>
      </c>
      <c r="P52" s="2" t="s">
        <v>85</v>
      </c>
    </row>
    <row r="53" spans="15:16" x14ac:dyDescent="0.35">
      <c r="O53" s="2" t="s">
        <v>0</v>
      </c>
      <c r="P53" s="2" t="s">
        <v>86</v>
      </c>
    </row>
    <row r="54" spans="15:16" x14ac:dyDescent="0.35">
      <c r="O54" s="2" t="s">
        <v>0</v>
      </c>
      <c r="P54" s="2" t="s">
        <v>87</v>
      </c>
    </row>
    <row r="55" spans="15:16" x14ac:dyDescent="0.35">
      <c r="O55" s="2" t="s">
        <v>0</v>
      </c>
      <c r="P55" s="2" t="s">
        <v>88</v>
      </c>
    </row>
    <row r="56" spans="15:16" x14ac:dyDescent="0.35">
      <c r="O56" s="2" t="s">
        <v>0</v>
      </c>
      <c r="P56" s="2" t="s">
        <v>89</v>
      </c>
    </row>
    <row r="57" spans="15:16" x14ac:dyDescent="0.35">
      <c r="O57" s="2" t="s">
        <v>0</v>
      </c>
      <c r="P57" s="2" t="s">
        <v>90</v>
      </c>
    </row>
    <row r="58" spans="15:16" x14ac:dyDescent="0.35">
      <c r="O58" s="2" t="s">
        <v>0</v>
      </c>
      <c r="P58" s="2" t="s">
        <v>91</v>
      </c>
    </row>
    <row r="59" spans="15:16" x14ac:dyDescent="0.35">
      <c r="O59" s="2" t="s">
        <v>0</v>
      </c>
      <c r="P59" s="2" t="s">
        <v>92</v>
      </c>
    </row>
    <row r="60" spans="15:16" x14ac:dyDescent="0.35">
      <c r="O60" s="2" t="s">
        <v>0</v>
      </c>
      <c r="P60" s="2" t="s">
        <v>93</v>
      </c>
    </row>
    <row r="61" spans="15:16" x14ac:dyDescent="0.35">
      <c r="O61" s="2" t="s">
        <v>0</v>
      </c>
      <c r="P61" s="2" t="s">
        <v>94</v>
      </c>
    </row>
    <row r="62" spans="15:16" x14ac:dyDescent="0.35">
      <c r="O62" s="2" t="s">
        <v>0</v>
      </c>
      <c r="P62" s="2" t="s">
        <v>95</v>
      </c>
    </row>
    <row r="63" spans="15:16" x14ac:dyDescent="0.35">
      <c r="O63" s="2" t="s">
        <v>0</v>
      </c>
      <c r="P63" s="2" t="s">
        <v>96</v>
      </c>
    </row>
    <row r="64" spans="15:16" x14ac:dyDescent="0.35">
      <c r="O64" s="2" t="s">
        <v>0</v>
      </c>
      <c r="P64" s="2" t="s">
        <v>97</v>
      </c>
    </row>
    <row r="65" spans="15:16" x14ac:dyDescent="0.35">
      <c r="O65" s="2" t="s">
        <v>0</v>
      </c>
      <c r="P65" s="2" t="s">
        <v>98</v>
      </c>
    </row>
    <row r="66" spans="15:16" x14ac:dyDescent="0.35">
      <c r="O66" s="2" t="s">
        <v>0</v>
      </c>
      <c r="P66" s="2" t="s">
        <v>99</v>
      </c>
    </row>
    <row r="67" spans="15:16" x14ac:dyDescent="0.35">
      <c r="O67" s="2" t="s">
        <v>0</v>
      </c>
      <c r="P67" s="2" t="s">
        <v>100</v>
      </c>
    </row>
    <row r="68" spans="15:16" x14ac:dyDescent="0.35">
      <c r="O68" s="2" t="s">
        <v>0</v>
      </c>
      <c r="P68" s="2" t="s">
        <v>101</v>
      </c>
    </row>
    <row r="69" spans="15:16" x14ac:dyDescent="0.35">
      <c r="O69" s="2" t="s">
        <v>0</v>
      </c>
      <c r="P69" s="2" t="s">
        <v>102</v>
      </c>
    </row>
    <row r="70" spans="15:16" x14ac:dyDescent="0.35">
      <c r="O70" s="2" t="s">
        <v>0</v>
      </c>
      <c r="P70" s="2" t="s">
        <v>103</v>
      </c>
    </row>
    <row r="71" spans="15:16" x14ac:dyDescent="0.35">
      <c r="O71" s="2" t="s">
        <v>0</v>
      </c>
      <c r="P71" s="2" t="s">
        <v>104</v>
      </c>
    </row>
    <row r="72" spans="15:16" x14ac:dyDescent="0.35">
      <c r="O72" s="2" t="s">
        <v>0</v>
      </c>
      <c r="P72" s="2" t="s">
        <v>105</v>
      </c>
    </row>
    <row r="73" spans="15:16" x14ac:dyDescent="0.35">
      <c r="O73" s="2" t="s">
        <v>0</v>
      </c>
      <c r="P73" s="2" t="s">
        <v>106</v>
      </c>
    </row>
    <row r="74" spans="15:16" x14ac:dyDescent="0.35">
      <c r="O74" s="2" t="s">
        <v>0</v>
      </c>
      <c r="P74" s="2" t="s">
        <v>107</v>
      </c>
    </row>
    <row r="75" spans="15:16" x14ac:dyDescent="0.35">
      <c r="O75" s="2" t="s">
        <v>0</v>
      </c>
      <c r="P75" s="2" t="s">
        <v>108</v>
      </c>
    </row>
    <row r="76" spans="15:16" x14ac:dyDescent="0.35">
      <c r="O76" s="2" t="s">
        <v>0</v>
      </c>
      <c r="P76" s="2" t="s">
        <v>109</v>
      </c>
    </row>
    <row r="77" spans="15:16" x14ac:dyDescent="0.35">
      <c r="O77" s="2" t="s">
        <v>0</v>
      </c>
      <c r="P77" s="2" t="s">
        <v>110</v>
      </c>
    </row>
    <row r="78" spans="15:16" ht="87" x14ac:dyDescent="0.35">
      <c r="O78" s="2" t="s">
        <v>0</v>
      </c>
      <c r="P78" s="3" t="s">
        <v>111</v>
      </c>
    </row>
    <row r="79" spans="15:16" x14ac:dyDescent="0.35">
      <c r="O79" s="2" t="s">
        <v>0</v>
      </c>
      <c r="P79" s="2" t="s">
        <v>112</v>
      </c>
    </row>
    <row r="80" spans="15:16" x14ac:dyDescent="0.35">
      <c r="O80" s="2" t="s">
        <v>0</v>
      </c>
      <c r="P80" s="2" t="s">
        <v>113</v>
      </c>
    </row>
    <row r="81" spans="15:16" x14ac:dyDescent="0.35">
      <c r="O81" s="2" t="s">
        <v>0</v>
      </c>
      <c r="P81" s="2" t="s">
        <v>114</v>
      </c>
    </row>
    <row r="82" spans="15:16" x14ac:dyDescent="0.35">
      <c r="O82" s="2" t="s">
        <v>0</v>
      </c>
      <c r="P82" s="2" t="s">
        <v>115</v>
      </c>
    </row>
    <row r="83" spans="15:16" x14ac:dyDescent="0.35">
      <c r="O83" s="2" t="s">
        <v>0</v>
      </c>
      <c r="P83" s="2" t="s">
        <v>116</v>
      </c>
    </row>
    <row r="84" spans="15:16" x14ac:dyDescent="0.35">
      <c r="O84" s="2" t="s">
        <v>0</v>
      </c>
      <c r="P84" s="2" t="s">
        <v>117</v>
      </c>
    </row>
    <row r="85" spans="15:16" x14ac:dyDescent="0.35">
      <c r="O85" s="2" t="s">
        <v>0</v>
      </c>
      <c r="P85" s="2" t="s">
        <v>118</v>
      </c>
    </row>
    <row r="86" spans="15:16" x14ac:dyDescent="0.35">
      <c r="O86" s="2" t="s">
        <v>0</v>
      </c>
      <c r="P86" s="2" t="s">
        <v>119</v>
      </c>
    </row>
    <row r="87" spans="15:16" x14ac:dyDescent="0.35">
      <c r="O87" s="2" t="s">
        <v>17</v>
      </c>
      <c r="P87" s="2" t="s">
        <v>120</v>
      </c>
    </row>
    <row r="88" spans="15:16" x14ac:dyDescent="0.35">
      <c r="O88" s="2" t="s">
        <v>17</v>
      </c>
      <c r="P88" s="2" t="s">
        <v>121</v>
      </c>
    </row>
    <row r="89" spans="15:16" x14ac:dyDescent="0.35">
      <c r="O89" s="2" t="s">
        <v>17</v>
      </c>
      <c r="P89" s="2" t="s">
        <v>122</v>
      </c>
    </row>
    <row r="90" spans="15:16" x14ac:dyDescent="0.35">
      <c r="O90" s="2" t="s">
        <v>17</v>
      </c>
      <c r="P90" s="2" t="s">
        <v>123</v>
      </c>
    </row>
    <row r="91" spans="15:16" x14ac:dyDescent="0.35">
      <c r="O91" s="2" t="s">
        <v>17</v>
      </c>
      <c r="P91" s="2" t="s">
        <v>124</v>
      </c>
    </row>
    <row r="92" spans="15:16" x14ac:dyDescent="0.35">
      <c r="O92" s="2" t="s">
        <v>17</v>
      </c>
      <c r="P92" s="2" t="s">
        <v>125</v>
      </c>
    </row>
    <row r="93" spans="15:16" x14ac:dyDescent="0.35">
      <c r="O93" s="2" t="s">
        <v>17</v>
      </c>
      <c r="P93" s="2" t="s">
        <v>126</v>
      </c>
    </row>
    <row r="94" spans="15:16" x14ac:dyDescent="0.35">
      <c r="O94" s="2" t="s">
        <v>19</v>
      </c>
      <c r="P94" s="2" t="s">
        <v>127</v>
      </c>
    </row>
    <row r="95" spans="15:16" x14ac:dyDescent="0.35">
      <c r="O95" s="2" t="s">
        <v>19</v>
      </c>
      <c r="P95" s="2" t="s">
        <v>128</v>
      </c>
    </row>
    <row r="96" spans="15:16" x14ac:dyDescent="0.35">
      <c r="O96" s="2" t="s">
        <v>19</v>
      </c>
      <c r="P96" s="2" t="s">
        <v>129</v>
      </c>
    </row>
    <row r="97" spans="15:16" x14ac:dyDescent="0.35">
      <c r="O97" s="2" t="s">
        <v>19</v>
      </c>
      <c r="P97" s="2" t="s">
        <v>130</v>
      </c>
    </row>
    <row r="98" spans="15:16" x14ac:dyDescent="0.35">
      <c r="O98" s="2" t="s">
        <v>19</v>
      </c>
      <c r="P98" s="2" t="s">
        <v>131</v>
      </c>
    </row>
    <row r="99" spans="15:16" x14ac:dyDescent="0.35">
      <c r="O99" s="2" t="s">
        <v>19</v>
      </c>
      <c r="P99" s="2" t="s">
        <v>132</v>
      </c>
    </row>
    <row r="100" spans="15:16" x14ac:dyDescent="0.35">
      <c r="O100" s="2" t="s">
        <v>19</v>
      </c>
      <c r="P100" s="2" t="s">
        <v>133</v>
      </c>
    </row>
    <row r="101" spans="15:16" x14ac:dyDescent="0.35">
      <c r="O101" s="2" t="s">
        <v>19</v>
      </c>
      <c r="P101" s="2" t="s">
        <v>134</v>
      </c>
    </row>
    <row r="102" spans="15:16" x14ac:dyDescent="0.35">
      <c r="O102" s="2" t="s">
        <v>19</v>
      </c>
      <c r="P102" s="2" t="s">
        <v>135</v>
      </c>
    </row>
    <row r="103" spans="15:16" x14ac:dyDescent="0.35">
      <c r="O103" s="2" t="s">
        <v>21</v>
      </c>
      <c r="P103" s="2" t="s">
        <v>136</v>
      </c>
    </row>
    <row r="104" spans="15:16" x14ac:dyDescent="0.35">
      <c r="O104" s="2" t="s">
        <v>21</v>
      </c>
      <c r="P104" s="2" t="s">
        <v>137</v>
      </c>
    </row>
    <row r="105" spans="15:16" x14ac:dyDescent="0.35">
      <c r="O105" s="2" t="s">
        <v>21</v>
      </c>
      <c r="P105" s="2" t="s">
        <v>138</v>
      </c>
    </row>
    <row r="106" spans="15:16" x14ac:dyDescent="0.35">
      <c r="O106" s="2" t="s">
        <v>21</v>
      </c>
      <c r="P106" s="2" t="s">
        <v>139</v>
      </c>
    </row>
    <row r="107" spans="15:16" x14ac:dyDescent="0.35">
      <c r="O107" s="2" t="s">
        <v>21</v>
      </c>
      <c r="P107" s="2" t="s">
        <v>140</v>
      </c>
    </row>
    <row r="108" spans="15:16" x14ac:dyDescent="0.35">
      <c r="O108" s="2" t="s">
        <v>21</v>
      </c>
      <c r="P108" s="2" t="s">
        <v>141</v>
      </c>
    </row>
    <row r="109" spans="15:16" x14ac:dyDescent="0.35">
      <c r="O109" s="2" t="s">
        <v>21</v>
      </c>
      <c r="P109" s="2" t="s">
        <v>142</v>
      </c>
    </row>
    <row r="110" spans="15:16" x14ac:dyDescent="0.35">
      <c r="O110" s="2" t="s">
        <v>21</v>
      </c>
      <c r="P110" s="2" t="s">
        <v>143</v>
      </c>
    </row>
    <row r="111" spans="15:16" x14ac:dyDescent="0.35">
      <c r="O111" s="2" t="s">
        <v>21</v>
      </c>
      <c r="P111" s="2" t="s">
        <v>144</v>
      </c>
    </row>
    <row r="112" spans="15:16" x14ac:dyDescent="0.35">
      <c r="O112" s="2" t="s">
        <v>21</v>
      </c>
      <c r="P112" s="2" t="s">
        <v>145</v>
      </c>
    </row>
    <row r="113" spans="15:16" x14ac:dyDescent="0.35">
      <c r="O113" s="2" t="s">
        <v>25</v>
      </c>
      <c r="P113" s="2" t="s">
        <v>146</v>
      </c>
    </row>
    <row r="114" spans="15:16" x14ac:dyDescent="0.35">
      <c r="O114" s="2" t="s">
        <v>25</v>
      </c>
      <c r="P114" s="2" t="s">
        <v>147</v>
      </c>
    </row>
    <row r="115" spans="15:16" x14ac:dyDescent="0.35">
      <c r="O115" s="2" t="s">
        <v>25</v>
      </c>
      <c r="P115" s="2" t="s">
        <v>148</v>
      </c>
    </row>
    <row r="116" spans="15:16" x14ac:dyDescent="0.35">
      <c r="O116" s="2" t="s">
        <v>25</v>
      </c>
      <c r="P116" s="2" t="s">
        <v>149</v>
      </c>
    </row>
    <row r="117" spans="15:16" x14ac:dyDescent="0.35">
      <c r="O117" s="2" t="s">
        <v>25</v>
      </c>
      <c r="P117" s="2" t="s">
        <v>150</v>
      </c>
    </row>
    <row r="118" spans="15:16" x14ac:dyDescent="0.35">
      <c r="O118" s="2" t="s">
        <v>25</v>
      </c>
      <c r="P118" s="2" t="s">
        <v>151</v>
      </c>
    </row>
    <row r="119" spans="15:16" x14ac:dyDescent="0.35">
      <c r="O119" s="2" t="s">
        <v>25</v>
      </c>
      <c r="P119" s="2" t="s">
        <v>152</v>
      </c>
    </row>
    <row r="120" spans="15:16" x14ac:dyDescent="0.35">
      <c r="O120" s="2" t="s">
        <v>25</v>
      </c>
      <c r="P120" s="2" t="s">
        <v>153</v>
      </c>
    </row>
    <row r="121" spans="15:16" x14ac:dyDescent="0.35">
      <c r="O121" s="2" t="s">
        <v>25</v>
      </c>
      <c r="P121" s="2" t="s">
        <v>154</v>
      </c>
    </row>
    <row r="122" spans="15:16" x14ac:dyDescent="0.35">
      <c r="O122" s="2" t="s">
        <v>25</v>
      </c>
      <c r="P122" s="2" t="s">
        <v>155</v>
      </c>
    </row>
    <row r="123" spans="15:16" x14ac:dyDescent="0.35">
      <c r="O123" s="2" t="s">
        <v>25</v>
      </c>
      <c r="P123" s="2" t="s">
        <v>156</v>
      </c>
    </row>
    <row r="124" spans="15:16" x14ac:dyDescent="0.35">
      <c r="O124" s="2" t="s">
        <v>25</v>
      </c>
      <c r="P124" s="2" t="s">
        <v>157</v>
      </c>
    </row>
    <row r="125" spans="15:16" x14ac:dyDescent="0.35">
      <c r="O125" s="2" t="s">
        <v>25</v>
      </c>
      <c r="P125" s="2" t="s">
        <v>158</v>
      </c>
    </row>
    <row r="126" spans="15:16" x14ac:dyDescent="0.35">
      <c r="O126" s="2" t="s">
        <v>25</v>
      </c>
      <c r="P126" s="2" t="s">
        <v>159</v>
      </c>
    </row>
    <row r="127" spans="15:16" x14ac:dyDescent="0.35">
      <c r="O127" s="2" t="s">
        <v>25</v>
      </c>
      <c r="P127" s="2" t="s">
        <v>160</v>
      </c>
    </row>
    <row r="128" spans="15:16" x14ac:dyDescent="0.35">
      <c r="O128" s="2" t="s">
        <v>25</v>
      </c>
      <c r="P128" s="2" t="s">
        <v>161</v>
      </c>
    </row>
    <row r="129" spans="15:16" x14ac:dyDescent="0.35">
      <c r="O129" s="2" t="s">
        <v>23</v>
      </c>
      <c r="P129" s="2" t="s">
        <v>162</v>
      </c>
    </row>
    <row r="130" spans="15:16" x14ac:dyDescent="0.35">
      <c r="O130" s="2" t="s">
        <v>23</v>
      </c>
      <c r="P130" s="2" t="s">
        <v>163</v>
      </c>
    </row>
    <row r="131" spans="15:16" x14ac:dyDescent="0.35">
      <c r="O131" s="2" t="s">
        <v>23</v>
      </c>
      <c r="P131" s="2" t="s">
        <v>164</v>
      </c>
    </row>
    <row r="132" spans="15:16" x14ac:dyDescent="0.35">
      <c r="O132" s="2" t="s">
        <v>23</v>
      </c>
      <c r="P132" s="2" t="s">
        <v>165</v>
      </c>
    </row>
    <row r="133" spans="15:16" x14ac:dyDescent="0.35">
      <c r="O133" s="2" t="s">
        <v>23</v>
      </c>
      <c r="P133" s="2" t="s">
        <v>166</v>
      </c>
    </row>
    <row r="134" spans="15:16" x14ac:dyDescent="0.35">
      <c r="O134" s="2" t="s">
        <v>23</v>
      </c>
      <c r="P134" s="2" t="s">
        <v>167</v>
      </c>
    </row>
    <row r="135" spans="15:16" x14ac:dyDescent="0.35">
      <c r="O135" s="2" t="s">
        <v>27</v>
      </c>
      <c r="P135" s="2" t="s">
        <v>168</v>
      </c>
    </row>
    <row r="136" spans="15:16" x14ac:dyDescent="0.35">
      <c r="O136" s="2" t="s">
        <v>27</v>
      </c>
      <c r="P136" s="2" t="s">
        <v>169</v>
      </c>
    </row>
    <row r="137" spans="15:16" x14ac:dyDescent="0.35">
      <c r="O137" s="2" t="s">
        <v>27</v>
      </c>
      <c r="P137" s="2" t="s">
        <v>170</v>
      </c>
    </row>
    <row r="138" spans="15:16" x14ac:dyDescent="0.35">
      <c r="O138" s="2" t="s">
        <v>27</v>
      </c>
      <c r="P138" s="2" t="s">
        <v>171</v>
      </c>
    </row>
    <row r="139" spans="15:16" x14ac:dyDescent="0.35">
      <c r="O139" s="2" t="s">
        <v>27</v>
      </c>
      <c r="P139" s="2" t="s">
        <v>172</v>
      </c>
    </row>
    <row r="140" spans="15:16" x14ac:dyDescent="0.35">
      <c r="O140" s="2" t="s">
        <v>27</v>
      </c>
      <c r="P140" s="2" t="s">
        <v>173</v>
      </c>
    </row>
    <row r="141" spans="15:16" x14ac:dyDescent="0.35">
      <c r="O141" s="2" t="s">
        <v>27</v>
      </c>
      <c r="P141" s="2" t="s">
        <v>174</v>
      </c>
    </row>
    <row r="142" spans="15:16" x14ac:dyDescent="0.35">
      <c r="O142" s="2" t="s">
        <v>27</v>
      </c>
      <c r="P142" s="2" t="s">
        <v>175</v>
      </c>
    </row>
    <row r="143" spans="15:16" x14ac:dyDescent="0.35">
      <c r="O143" s="2" t="s">
        <v>27</v>
      </c>
      <c r="P143" s="2" t="s">
        <v>176</v>
      </c>
    </row>
    <row r="144" spans="15:16" x14ac:dyDescent="0.35">
      <c r="O144" s="2" t="s">
        <v>27</v>
      </c>
      <c r="P144" s="2" t="s">
        <v>177</v>
      </c>
    </row>
    <row r="145" spans="15:16" x14ac:dyDescent="0.35">
      <c r="O145" s="2" t="s">
        <v>27</v>
      </c>
      <c r="P145" s="2" t="s">
        <v>178</v>
      </c>
    </row>
    <row r="146" spans="15:16" x14ac:dyDescent="0.35">
      <c r="O146" s="2" t="s">
        <v>27</v>
      </c>
      <c r="P146" s="2" t="s">
        <v>179</v>
      </c>
    </row>
    <row r="147" spans="15:16" x14ac:dyDescent="0.35">
      <c r="O147" s="2" t="s">
        <v>27</v>
      </c>
      <c r="P147" s="2" t="s">
        <v>180</v>
      </c>
    </row>
    <row r="148" spans="15:16" x14ac:dyDescent="0.35">
      <c r="O148" s="2" t="s">
        <v>27</v>
      </c>
      <c r="P148" s="2" t="s">
        <v>181</v>
      </c>
    </row>
    <row r="149" spans="15:16" x14ac:dyDescent="0.35">
      <c r="O149" s="2" t="s">
        <v>29</v>
      </c>
      <c r="P149" s="2" t="s">
        <v>182</v>
      </c>
    </row>
    <row r="150" spans="15:16" x14ac:dyDescent="0.35">
      <c r="O150" s="2" t="s">
        <v>29</v>
      </c>
      <c r="P150" s="2" t="s">
        <v>183</v>
      </c>
    </row>
    <row r="151" spans="15:16" x14ac:dyDescent="0.35">
      <c r="O151" s="2" t="s">
        <v>29</v>
      </c>
      <c r="P151" s="2" t="s">
        <v>184</v>
      </c>
    </row>
    <row r="152" spans="15:16" x14ac:dyDescent="0.35">
      <c r="O152" s="2" t="s">
        <v>29</v>
      </c>
      <c r="P152" s="2" t="s">
        <v>185</v>
      </c>
    </row>
    <row r="153" spans="15:16" x14ac:dyDescent="0.35">
      <c r="O153" s="2" t="s">
        <v>29</v>
      </c>
      <c r="P153" s="2" t="s">
        <v>186</v>
      </c>
    </row>
    <row r="154" spans="15:16" x14ac:dyDescent="0.35">
      <c r="O154" s="2" t="s">
        <v>31</v>
      </c>
      <c r="P154" s="2" t="s">
        <v>187</v>
      </c>
    </row>
    <row r="155" spans="15:16" x14ac:dyDescent="0.35">
      <c r="O155" s="2" t="s">
        <v>31</v>
      </c>
      <c r="P155" s="2" t="s">
        <v>188</v>
      </c>
    </row>
    <row r="156" spans="15:16" x14ac:dyDescent="0.35">
      <c r="O156" s="2" t="s">
        <v>31</v>
      </c>
      <c r="P156" s="2" t="s">
        <v>189</v>
      </c>
    </row>
    <row r="157" spans="15:16" x14ac:dyDescent="0.35">
      <c r="O157" s="2" t="s">
        <v>31</v>
      </c>
      <c r="P157" s="2" t="s">
        <v>190</v>
      </c>
    </row>
    <row r="158" spans="15:16" x14ac:dyDescent="0.35">
      <c r="O158" s="2" t="s">
        <v>31</v>
      </c>
      <c r="P158" s="2" t="s">
        <v>191</v>
      </c>
    </row>
    <row r="159" spans="15:16" x14ac:dyDescent="0.35">
      <c r="O159" s="2" t="s">
        <v>31</v>
      </c>
      <c r="P159" s="2" t="s">
        <v>192</v>
      </c>
    </row>
    <row r="160" spans="15:16" x14ac:dyDescent="0.35">
      <c r="O160" s="2" t="s">
        <v>31</v>
      </c>
      <c r="P160" s="2" t="s">
        <v>193</v>
      </c>
    </row>
    <row r="161" spans="15:16" x14ac:dyDescent="0.35">
      <c r="O161" s="2" t="s">
        <v>31</v>
      </c>
      <c r="P161" s="2" t="s">
        <v>194</v>
      </c>
    </row>
    <row r="162" spans="15:16" x14ac:dyDescent="0.35">
      <c r="O162" s="2" t="s">
        <v>33</v>
      </c>
      <c r="P162" s="2" t="s">
        <v>195</v>
      </c>
    </row>
    <row r="163" spans="15:16" x14ac:dyDescent="0.35">
      <c r="O163" s="2" t="s">
        <v>33</v>
      </c>
      <c r="P163" s="2" t="s">
        <v>196</v>
      </c>
    </row>
    <row r="164" spans="15:16" x14ac:dyDescent="0.35">
      <c r="O164" s="2" t="s">
        <v>33</v>
      </c>
      <c r="P164" s="2" t="s">
        <v>197</v>
      </c>
    </row>
    <row r="165" spans="15:16" x14ac:dyDescent="0.35">
      <c r="O165" s="2" t="s">
        <v>33</v>
      </c>
      <c r="P165" s="2" t="s">
        <v>198</v>
      </c>
    </row>
    <row r="166" spans="15:16" x14ac:dyDescent="0.35">
      <c r="O166" s="2" t="s">
        <v>33</v>
      </c>
      <c r="P166" s="2" t="s">
        <v>199</v>
      </c>
    </row>
    <row r="167" spans="15:16" x14ac:dyDescent="0.35">
      <c r="O167" s="2" t="s">
        <v>33</v>
      </c>
      <c r="P167" s="2" t="s">
        <v>200</v>
      </c>
    </row>
    <row r="168" spans="15:16" x14ac:dyDescent="0.35">
      <c r="O168" s="2" t="s">
        <v>33</v>
      </c>
      <c r="P168" s="2" t="s">
        <v>201</v>
      </c>
    </row>
    <row r="169" spans="15:16" x14ac:dyDescent="0.35">
      <c r="O169" s="2" t="s">
        <v>33</v>
      </c>
      <c r="P169" s="2" t="s">
        <v>202</v>
      </c>
    </row>
    <row r="170" spans="15:16" x14ac:dyDescent="0.35">
      <c r="O170" s="2" t="s">
        <v>33</v>
      </c>
      <c r="P170" s="2" t="s">
        <v>203</v>
      </c>
    </row>
    <row r="171" spans="15:16" x14ac:dyDescent="0.35">
      <c r="O171" s="2" t="s">
        <v>33</v>
      </c>
      <c r="P171" s="2" t="s">
        <v>204</v>
      </c>
    </row>
    <row r="172" spans="15:16" x14ac:dyDescent="0.35">
      <c r="O172" s="2" t="s">
        <v>33</v>
      </c>
      <c r="P172" s="2" t="s">
        <v>205</v>
      </c>
    </row>
    <row r="173" spans="15:16" x14ac:dyDescent="0.35">
      <c r="O173" s="2" t="s">
        <v>33</v>
      </c>
      <c r="P173" s="2" t="s">
        <v>206</v>
      </c>
    </row>
    <row r="174" spans="15:16" x14ac:dyDescent="0.35">
      <c r="O174" s="2" t="s">
        <v>33</v>
      </c>
      <c r="P174" s="2" t="s">
        <v>207</v>
      </c>
    </row>
    <row r="175" spans="15:16" x14ac:dyDescent="0.35">
      <c r="O175" s="2" t="s">
        <v>33</v>
      </c>
      <c r="P175" s="2" t="s">
        <v>208</v>
      </c>
    </row>
    <row r="176" spans="15:16" x14ac:dyDescent="0.35">
      <c r="O176" s="2" t="s">
        <v>35</v>
      </c>
      <c r="P176" s="2" t="s">
        <v>209</v>
      </c>
    </row>
    <row r="177" spans="15:16" x14ac:dyDescent="0.35">
      <c r="O177" s="2" t="s">
        <v>35</v>
      </c>
      <c r="P177" s="2" t="s">
        <v>210</v>
      </c>
    </row>
    <row r="178" spans="15:16" x14ac:dyDescent="0.35">
      <c r="O178" s="2" t="s">
        <v>35</v>
      </c>
      <c r="P178" s="2" t="s">
        <v>211</v>
      </c>
    </row>
    <row r="179" spans="15:16" x14ac:dyDescent="0.35">
      <c r="O179" s="2" t="s">
        <v>35</v>
      </c>
      <c r="P179" s="2" t="s">
        <v>212</v>
      </c>
    </row>
    <row r="180" spans="15:16" x14ac:dyDescent="0.35">
      <c r="O180" s="2" t="s">
        <v>35</v>
      </c>
      <c r="P180" s="2" t="s">
        <v>213</v>
      </c>
    </row>
    <row r="181" spans="15:16" x14ac:dyDescent="0.35">
      <c r="O181" s="2" t="s">
        <v>35</v>
      </c>
      <c r="P181" s="2" t="s">
        <v>214</v>
      </c>
    </row>
    <row r="182" spans="15:16" x14ac:dyDescent="0.35">
      <c r="O182" s="2" t="s">
        <v>35</v>
      </c>
      <c r="P182" s="2" t="s">
        <v>215</v>
      </c>
    </row>
    <row r="183" spans="15:16" x14ac:dyDescent="0.35">
      <c r="O183" s="2" t="s">
        <v>35</v>
      </c>
      <c r="P183" s="2" t="s">
        <v>216</v>
      </c>
    </row>
    <row r="184" spans="15:16" x14ac:dyDescent="0.35">
      <c r="O184" s="2" t="s">
        <v>35</v>
      </c>
      <c r="P184" s="2" t="s">
        <v>217</v>
      </c>
    </row>
    <row r="185" spans="15:16" x14ac:dyDescent="0.35">
      <c r="O185" s="2" t="s">
        <v>35</v>
      </c>
      <c r="P185" s="2" t="s">
        <v>218</v>
      </c>
    </row>
    <row r="186" spans="15:16" x14ac:dyDescent="0.35">
      <c r="O186" s="2" t="s">
        <v>35</v>
      </c>
      <c r="P186" s="2" t="s">
        <v>219</v>
      </c>
    </row>
    <row r="187" spans="15:16" x14ac:dyDescent="0.35">
      <c r="O187" s="2" t="s">
        <v>35</v>
      </c>
      <c r="P187" s="2" t="s">
        <v>220</v>
      </c>
    </row>
    <row r="188" spans="15:16" x14ac:dyDescent="0.35">
      <c r="O188" s="2" t="s">
        <v>35</v>
      </c>
      <c r="P188" s="2" t="s">
        <v>221</v>
      </c>
    </row>
    <row r="189" spans="15:16" x14ac:dyDescent="0.35">
      <c r="O189" s="2" t="s">
        <v>35</v>
      </c>
      <c r="P189" s="2" t="s">
        <v>222</v>
      </c>
    </row>
    <row r="190" spans="15:16" x14ac:dyDescent="0.35">
      <c r="O190" s="2" t="s">
        <v>35</v>
      </c>
      <c r="P190" s="2" t="s">
        <v>223</v>
      </c>
    </row>
    <row r="191" spans="15:16" ht="116" x14ac:dyDescent="0.35">
      <c r="O191" s="2" t="s">
        <v>35</v>
      </c>
      <c r="P191" s="3" t="s">
        <v>224</v>
      </c>
    </row>
    <row r="192" spans="15:16" ht="174" x14ac:dyDescent="0.35">
      <c r="O192" s="2" t="s">
        <v>35</v>
      </c>
      <c r="P192" s="3" t="s">
        <v>225</v>
      </c>
    </row>
    <row r="193" spans="15:16" x14ac:dyDescent="0.35">
      <c r="O193" s="2" t="s">
        <v>35</v>
      </c>
      <c r="P193" s="2" t="s">
        <v>226</v>
      </c>
    </row>
    <row r="194" spans="15:16" x14ac:dyDescent="0.35">
      <c r="O194" s="2" t="s">
        <v>35</v>
      </c>
      <c r="P194" s="2" t="s">
        <v>227</v>
      </c>
    </row>
    <row r="195" spans="15:16" x14ac:dyDescent="0.35">
      <c r="O195" s="2" t="s">
        <v>35</v>
      </c>
      <c r="P195" s="2" t="s">
        <v>228</v>
      </c>
    </row>
    <row r="196" spans="15:16" x14ac:dyDescent="0.35">
      <c r="O196" s="2" t="s">
        <v>35</v>
      </c>
      <c r="P196" s="2" t="s">
        <v>229</v>
      </c>
    </row>
    <row r="197" spans="15:16" x14ac:dyDescent="0.35">
      <c r="O197" s="2" t="s">
        <v>35</v>
      </c>
      <c r="P197" s="2" t="s">
        <v>230</v>
      </c>
    </row>
    <row r="198" spans="15:16" x14ac:dyDescent="0.35">
      <c r="O198" s="2" t="s">
        <v>35</v>
      </c>
      <c r="P198" s="2" t="s">
        <v>231</v>
      </c>
    </row>
    <row r="199" spans="15:16" x14ac:dyDescent="0.35">
      <c r="O199" s="2" t="s">
        <v>35</v>
      </c>
      <c r="P199" s="2" t="s">
        <v>232</v>
      </c>
    </row>
    <row r="200" spans="15:16" x14ac:dyDescent="0.35">
      <c r="O200" s="2" t="s">
        <v>35</v>
      </c>
      <c r="P200" s="2" t="s">
        <v>233</v>
      </c>
    </row>
    <row r="201" spans="15:16" x14ac:dyDescent="0.35">
      <c r="O201" s="2" t="s">
        <v>35</v>
      </c>
      <c r="P201" s="2" t="s">
        <v>234</v>
      </c>
    </row>
    <row r="202" spans="15:16" x14ac:dyDescent="0.35">
      <c r="O202" s="2" t="s">
        <v>35</v>
      </c>
      <c r="P202" s="2" t="s">
        <v>235</v>
      </c>
    </row>
    <row r="203" spans="15:16" x14ac:dyDescent="0.35">
      <c r="O203" s="2" t="s">
        <v>35</v>
      </c>
      <c r="P203" s="2" t="s">
        <v>236</v>
      </c>
    </row>
    <row r="204" spans="15:16" x14ac:dyDescent="0.35">
      <c r="O204" s="2" t="s">
        <v>35</v>
      </c>
      <c r="P204" s="2" t="s">
        <v>237</v>
      </c>
    </row>
    <row r="205" spans="15:16" x14ac:dyDescent="0.35">
      <c r="O205" s="2" t="s">
        <v>35</v>
      </c>
      <c r="P205" s="2" t="s">
        <v>238</v>
      </c>
    </row>
    <row r="206" spans="15:16" x14ac:dyDescent="0.35">
      <c r="O206" s="2" t="s">
        <v>37</v>
      </c>
      <c r="P206" s="2" t="s">
        <v>239</v>
      </c>
    </row>
    <row r="207" spans="15:16" x14ac:dyDescent="0.35">
      <c r="O207" s="2" t="s">
        <v>37</v>
      </c>
      <c r="P207" s="2" t="s">
        <v>240</v>
      </c>
    </row>
    <row r="208" spans="15:16" x14ac:dyDescent="0.35">
      <c r="O208" s="2" t="s">
        <v>37</v>
      </c>
      <c r="P208" s="2" t="s">
        <v>241</v>
      </c>
    </row>
    <row r="209" spans="15:16" x14ac:dyDescent="0.35">
      <c r="O209" s="2" t="s">
        <v>37</v>
      </c>
      <c r="P209" s="2" t="s">
        <v>242</v>
      </c>
    </row>
    <row r="210" spans="15:16" x14ac:dyDescent="0.35">
      <c r="O210" s="2" t="s">
        <v>37</v>
      </c>
      <c r="P210" s="2" t="s">
        <v>243</v>
      </c>
    </row>
    <row r="211" spans="15:16" x14ac:dyDescent="0.35">
      <c r="O211" s="2" t="s">
        <v>37</v>
      </c>
      <c r="P211" s="2" t="s">
        <v>244</v>
      </c>
    </row>
    <row r="212" spans="15:16" x14ac:dyDescent="0.35">
      <c r="O212" s="2" t="s">
        <v>37</v>
      </c>
      <c r="P212" s="2" t="s">
        <v>245</v>
      </c>
    </row>
    <row r="213" spans="15:16" x14ac:dyDescent="0.35">
      <c r="O213" s="2" t="s">
        <v>37</v>
      </c>
      <c r="P213" s="2" t="s">
        <v>246</v>
      </c>
    </row>
    <row r="214" spans="15:16" x14ac:dyDescent="0.35">
      <c r="O214" s="2" t="s">
        <v>37</v>
      </c>
      <c r="P214" s="2" t="s">
        <v>247</v>
      </c>
    </row>
    <row r="215" spans="15:16" x14ac:dyDescent="0.35">
      <c r="O215" s="2" t="s">
        <v>39</v>
      </c>
      <c r="P215" s="2" t="s">
        <v>248</v>
      </c>
    </row>
    <row r="216" spans="15:16" x14ac:dyDescent="0.35">
      <c r="O216" s="2" t="s">
        <v>39</v>
      </c>
      <c r="P216" s="2" t="s">
        <v>249</v>
      </c>
    </row>
    <row r="217" spans="15:16" x14ac:dyDescent="0.35">
      <c r="O217" s="2" t="s">
        <v>39</v>
      </c>
      <c r="P217" s="2" t="s">
        <v>250</v>
      </c>
    </row>
    <row r="218" spans="15:16" x14ac:dyDescent="0.35">
      <c r="O218" s="2" t="s">
        <v>39</v>
      </c>
      <c r="P218" s="2" t="s">
        <v>251</v>
      </c>
    </row>
    <row r="219" spans="15:16" x14ac:dyDescent="0.35">
      <c r="O219" s="2" t="s">
        <v>39</v>
      </c>
      <c r="P219" s="2" t="s">
        <v>252</v>
      </c>
    </row>
    <row r="220" spans="15:16" x14ac:dyDescent="0.35">
      <c r="O220" s="2" t="s">
        <v>39</v>
      </c>
      <c r="P220" s="2" t="s">
        <v>253</v>
      </c>
    </row>
    <row r="221" spans="15:16" x14ac:dyDescent="0.35">
      <c r="O221" s="2" t="s">
        <v>39</v>
      </c>
      <c r="P221" s="2" t="s">
        <v>254</v>
      </c>
    </row>
    <row r="222" spans="15:16" x14ac:dyDescent="0.35">
      <c r="O222" s="2" t="s">
        <v>39</v>
      </c>
      <c r="P222" s="2" t="s">
        <v>255</v>
      </c>
    </row>
    <row r="223" spans="15:16" x14ac:dyDescent="0.35">
      <c r="O223" s="2" t="s">
        <v>39</v>
      </c>
      <c r="P223" s="2" t="s">
        <v>256</v>
      </c>
    </row>
    <row r="224" spans="15:16" x14ac:dyDescent="0.35">
      <c r="O224" s="2" t="s">
        <v>39</v>
      </c>
      <c r="P224" s="2" t="s">
        <v>257</v>
      </c>
    </row>
    <row r="225" spans="15:16" x14ac:dyDescent="0.35">
      <c r="O225" s="2" t="s">
        <v>39</v>
      </c>
      <c r="P225" s="2" t="s">
        <v>258</v>
      </c>
    </row>
    <row r="226" spans="15:16" x14ac:dyDescent="0.35">
      <c r="O226" s="2" t="s">
        <v>39</v>
      </c>
      <c r="P226" s="2" t="s">
        <v>259</v>
      </c>
    </row>
    <row r="227" spans="15:16" x14ac:dyDescent="0.35">
      <c r="O227" s="2" t="s">
        <v>41</v>
      </c>
      <c r="P227" s="2" t="s">
        <v>260</v>
      </c>
    </row>
    <row r="228" spans="15:16" x14ac:dyDescent="0.35">
      <c r="O228" s="2" t="s">
        <v>41</v>
      </c>
      <c r="P228" s="2" t="s">
        <v>261</v>
      </c>
    </row>
    <row r="229" spans="15:16" x14ac:dyDescent="0.35">
      <c r="O229" s="2" t="s">
        <v>41</v>
      </c>
      <c r="P229" s="2" t="s">
        <v>262</v>
      </c>
    </row>
    <row r="230" spans="15:16" x14ac:dyDescent="0.35">
      <c r="O230" s="2" t="s">
        <v>41</v>
      </c>
      <c r="P230" s="2" t="s">
        <v>263</v>
      </c>
    </row>
    <row r="231" spans="15:16" x14ac:dyDescent="0.35">
      <c r="O231" s="2" t="s">
        <v>41</v>
      </c>
      <c r="P231" s="2" t="s">
        <v>264</v>
      </c>
    </row>
    <row r="232" spans="15:16" x14ac:dyDescent="0.35">
      <c r="O232" s="2" t="s">
        <v>41</v>
      </c>
      <c r="P232" s="2" t="s">
        <v>265</v>
      </c>
    </row>
    <row r="233" spans="15:16" x14ac:dyDescent="0.35">
      <c r="O233" s="2" t="s">
        <v>41</v>
      </c>
      <c r="P233" s="2" t="s">
        <v>266</v>
      </c>
    </row>
    <row r="234" spans="15:16" x14ac:dyDescent="0.35">
      <c r="O234" s="2" t="s">
        <v>43</v>
      </c>
      <c r="P234" s="2" t="s">
        <v>267</v>
      </c>
    </row>
    <row r="235" spans="15:16" x14ac:dyDescent="0.35">
      <c r="O235" s="2" t="s">
        <v>43</v>
      </c>
      <c r="P235" s="2" t="s">
        <v>268</v>
      </c>
    </row>
    <row r="236" spans="15:16" x14ac:dyDescent="0.35">
      <c r="O236" s="2" t="s">
        <v>43</v>
      </c>
      <c r="P236" s="2" t="s">
        <v>269</v>
      </c>
    </row>
    <row r="237" spans="15:16" x14ac:dyDescent="0.35">
      <c r="O237" s="2" t="s">
        <v>43</v>
      </c>
      <c r="P237" s="2" t="s">
        <v>270</v>
      </c>
    </row>
    <row r="238" spans="15:16" x14ac:dyDescent="0.35">
      <c r="O238" s="2" t="s">
        <v>43</v>
      </c>
      <c r="P238" s="2" t="s">
        <v>271</v>
      </c>
    </row>
    <row r="239" spans="15:16" x14ac:dyDescent="0.35">
      <c r="O239" s="2" t="s">
        <v>43</v>
      </c>
      <c r="P239" s="2" t="s">
        <v>272</v>
      </c>
    </row>
    <row r="240" spans="15:16" x14ac:dyDescent="0.35">
      <c r="O240" s="2" t="s">
        <v>61</v>
      </c>
      <c r="P240" s="2" t="s">
        <v>273</v>
      </c>
    </row>
    <row r="241" spans="15:16" x14ac:dyDescent="0.35">
      <c r="O241" s="2" t="s">
        <v>274</v>
      </c>
      <c r="P241" s="2" t="s">
        <v>275</v>
      </c>
    </row>
    <row r="242" spans="15:16" x14ac:dyDescent="0.35">
      <c r="O242" s="2" t="s">
        <v>61</v>
      </c>
      <c r="P242" s="2" t="s">
        <v>276</v>
      </c>
    </row>
    <row r="243" spans="15:16" x14ac:dyDescent="0.35">
      <c r="O243" s="2" t="s">
        <v>61</v>
      </c>
      <c r="P243" s="2" t="s">
        <v>277</v>
      </c>
    </row>
    <row r="244" spans="15:16" x14ac:dyDescent="0.35">
      <c r="O244" s="2" t="s">
        <v>274</v>
      </c>
      <c r="P244" s="2" t="s">
        <v>278</v>
      </c>
    </row>
    <row r="245" spans="15:16" x14ac:dyDescent="0.35">
      <c r="O245" s="2" t="s">
        <v>279</v>
      </c>
      <c r="P245" s="2" t="s">
        <v>280</v>
      </c>
    </row>
    <row r="246" spans="15:16" x14ac:dyDescent="0.35">
      <c r="O246" s="2" t="s">
        <v>279</v>
      </c>
      <c r="P246" s="2" t="s">
        <v>281</v>
      </c>
    </row>
    <row r="247" spans="15:16" x14ac:dyDescent="0.35">
      <c r="O247" s="2" t="s">
        <v>279</v>
      </c>
      <c r="P247" s="2" t="s">
        <v>282</v>
      </c>
    </row>
    <row r="248" spans="15:16" x14ac:dyDescent="0.35">
      <c r="O248" s="2" t="s">
        <v>279</v>
      </c>
      <c r="P248" s="2" t="s">
        <v>283</v>
      </c>
    </row>
    <row r="249" spans="15:16" x14ac:dyDescent="0.35">
      <c r="O249" s="2" t="s">
        <v>279</v>
      </c>
      <c r="P249" s="2" t="s">
        <v>284</v>
      </c>
    </row>
    <row r="250" spans="15:16" x14ac:dyDescent="0.35">
      <c r="O250" s="2" t="s">
        <v>279</v>
      </c>
      <c r="P250" s="2" t="s">
        <v>285</v>
      </c>
    </row>
    <row r="251" spans="15:16" x14ac:dyDescent="0.35">
      <c r="O251" s="2" t="s">
        <v>279</v>
      </c>
      <c r="P251" s="2" t="s">
        <v>286</v>
      </c>
    </row>
    <row r="252" spans="15:16" x14ac:dyDescent="0.35">
      <c r="O252" s="2" t="s">
        <v>279</v>
      </c>
      <c r="P252" s="2" t="s">
        <v>287</v>
      </c>
    </row>
    <row r="253" spans="15:16" x14ac:dyDescent="0.35">
      <c r="O253" s="2" t="s">
        <v>279</v>
      </c>
      <c r="P253" s="2" t="s">
        <v>288</v>
      </c>
    </row>
    <row r="254" spans="15:16" x14ac:dyDescent="0.35">
      <c r="O254" s="2" t="s">
        <v>279</v>
      </c>
      <c r="P254" s="2" t="s">
        <v>289</v>
      </c>
    </row>
    <row r="255" spans="15:16" x14ac:dyDescent="0.35">
      <c r="O255" s="2" t="s">
        <v>279</v>
      </c>
      <c r="P255" s="2" t="s">
        <v>290</v>
      </c>
    </row>
    <row r="256" spans="15:16" x14ac:dyDescent="0.35">
      <c r="O256" s="2" t="s">
        <v>279</v>
      </c>
      <c r="P256" s="2" t="s">
        <v>291</v>
      </c>
    </row>
    <row r="257" spans="15:16" x14ac:dyDescent="0.35">
      <c r="O257" s="2" t="s">
        <v>279</v>
      </c>
      <c r="P257" s="2" t="s">
        <v>292</v>
      </c>
    </row>
    <row r="258" spans="15:16" x14ac:dyDescent="0.35">
      <c r="O258" s="2" t="s">
        <v>279</v>
      </c>
      <c r="P258" s="2" t="s">
        <v>293</v>
      </c>
    </row>
    <row r="259" spans="15:16" x14ac:dyDescent="0.35">
      <c r="O259" s="2" t="s">
        <v>279</v>
      </c>
      <c r="P259" s="2" t="s">
        <v>294</v>
      </c>
    </row>
    <row r="260" spans="15:16" x14ac:dyDescent="0.35">
      <c r="O260" s="2" t="s">
        <v>279</v>
      </c>
      <c r="P260" s="2" t="s">
        <v>295</v>
      </c>
    </row>
    <row r="261" spans="15:16" x14ac:dyDescent="0.35">
      <c r="O261" s="2" t="s">
        <v>279</v>
      </c>
      <c r="P261" s="2" t="s">
        <v>296</v>
      </c>
    </row>
    <row r="262" spans="15:16" x14ac:dyDescent="0.35">
      <c r="O262" s="2" t="s">
        <v>279</v>
      </c>
      <c r="P262" s="2" t="s">
        <v>297</v>
      </c>
    </row>
    <row r="263" spans="15:16" x14ac:dyDescent="0.35">
      <c r="O263" s="2" t="s">
        <v>279</v>
      </c>
      <c r="P263" s="2" t="s">
        <v>298</v>
      </c>
    </row>
    <row r="264" spans="15:16" x14ac:dyDescent="0.35">
      <c r="O264" s="2" t="s">
        <v>279</v>
      </c>
      <c r="P264" s="2" t="s">
        <v>299</v>
      </c>
    </row>
    <row r="265" spans="15:16" x14ac:dyDescent="0.35">
      <c r="O265" s="2" t="s">
        <v>279</v>
      </c>
      <c r="P265" s="2" t="s">
        <v>300</v>
      </c>
    </row>
    <row r="266" spans="15:16" x14ac:dyDescent="0.35">
      <c r="O266" s="2" t="s">
        <v>279</v>
      </c>
      <c r="P266" s="2" t="s">
        <v>301</v>
      </c>
    </row>
    <row r="267" spans="15:16" x14ac:dyDescent="0.35">
      <c r="O267" s="2" t="s">
        <v>279</v>
      </c>
      <c r="P267" s="2" t="s">
        <v>302</v>
      </c>
    </row>
    <row r="268" spans="15:16" x14ac:dyDescent="0.35">
      <c r="O268" s="2" t="s">
        <v>279</v>
      </c>
      <c r="P268" s="2" t="s">
        <v>303</v>
      </c>
    </row>
    <row r="269" spans="15:16" x14ac:dyDescent="0.35">
      <c r="O269" s="2" t="s">
        <v>47</v>
      </c>
      <c r="P269" s="2" t="s">
        <v>304</v>
      </c>
    </row>
    <row r="270" spans="15:16" x14ac:dyDescent="0.35">
      <c r="O270" s="2" t="s">
        <v>47</v>
      </c>
      <c r="P270" s="2" t="s">
        <v>305</v>
      </c>
    </row>
    <row r="271" spans="15:16" x14ac:dyDescent="0.35">
      <c r="O271" s="2" t="s">
        <v>47</v>
      </c>
      <c r="P271" s="2" t="s">
        <v>306</v>
      </c>
    </row>
    <row r="272" spans="15:16" x14ac:dyDescent="0.35">
      <c r="O272" s="2" t="s">
        <v>47</v>
      </c>
      <c r="P272" s="2" t="s">
        <v>307</v>
      </c>
    </row>
    <row r="273" spans="15:16" x14ac:dyDescent="0.35">
      <c r="O273" s="2" t="s">
        <v>47</v>
      </c>
      <c r="P273" s="2" t="s">
        <v>308</v>
      </c>
    </row>
    <row r="274" spans="15:16" x14ac:dyDescent="0.35">
      <c r="O274" s="2" t="s">
        <v>47</v>
      </c>
      <c r="P274" s="2" t="s">
        <v>309</v>
      </c>
    </row>
    <row r="275" spans="15:16" x14ac:dyDescent="0.35">
      <c r="O275" s="2" t="s">
        <v>47</v>
      </c>
      <c r="P275" s="2" t="s">
        <v>310</v>
      </c>
    </row>
    <row r="276" spans="15:16" x14ac:dyDescent="0.35">
      <c r="O276" s="2" t="s">
        <v>47</v>
      </c>
      <c r="P276" s="2" t="s">
        <v>311</v>
      </c>
    </row>
    <row r="277" spans="15:16" x14ac:dyDescent="0.35">
      <c r="O277" s="2" t="s">
        <v>47</v>
      </c>
      <c r="P277" s="2" t="s">
        <v>312</v>
      </c>
    </row>
    <row r="278" spans="15:16" x14ac:dyDescent="0.35">
      <c r="O278" s="2" t="s">
        <v>47</v>
      </c>
      <c r="P278" s="2" t="s">
        <v>313</v>
      </c>
    </row>
    <row r="279" spans="15:16" x14ac:dyDescent="0.35">
      <c r="O279" s="2" t="s">
        <v>47</v>
      </c>
      <c r="P279" s="2" t="s">
        <v>314</v>
      </c>
    </row>
    <row r="280" spans="15:16" x14ac:dyDescent="0.35">
      <c r="O280" s="2" t="s">
        <v>47</v>
      </c>
      <c r="P280" s="2" t="s">
        <v>315</v>
      </c>
    </row>
    <row r="281" spans="15:16" x14ac:dyDescent="0.35">
      <c r="O281" s="2" t="s">
        <v>47</v>
      </c>
      <c r="P281" s="2" t="s">
        <v>316</v>
      </c>
    </row>
    <row r="282" spans="15:16" x14ac:dyDescent="0.35">
      <c r="O282" s="2" t="s">
        <v>47</v>
      </c>
      <c r="P282" s="2" t="s">
        <v>317</v>
      </c>
    </row>
    <row r="283" spans="15:16" x14ac:dyDescent="0.35">
      <c r="O283" s="2" t="s">
        <v>47</v>
      </c>
      <c r="P283" s="2" t="s">
        <v>318</v>
      </c>
    </row>
    <row r="284" spans="15:16" x14ac:dyDescent="0.35">
      <c r="O284" s="2" t="s">
        <v>47</v>
      </c>
      <c r="P284" s="2" t="s">
        <v>319</v>
      </c>
    </row>
    <row r="285" spans="15:16" x14ac:dyDescent="0.35">
      <c r="O285" s="2" t="s">
        <v>47</v>
      </c>
      <c r="P285" s="2" t="s">
        <v>320</v>
      </c>
    </row>
    <row r="286" spans="15:16" x14ac:dyDescent="0.35">
      <c r="O286" s="2" t="s">
        <v>49</v>
      </c>
      <c r="P286" s="2" t="s">
        <v>321</v>
      </c>
    </row>
    <row r="287" spans="15:16" x14ac:dyDescent="0.35">
      <c r="O287" s="2" t="s">
        <v>49</v>
      </c>
      <c r="P287" s="2" t="s">
        <v>322</v>
      </c>
    </row>
    <row r="288" spans="15:16" x14ac:dyDescent="0.35">
      <c r="O288" s="2" t="s">
        <v>49</v>
      </c>
      <c r="P288" s="2" t="s">
        <v>323</v>
      </c>
    </row>
    <row r="289" spans="15:16" x14ac:dyDescent="0.35">
      <c r="O289" s="2" t="s">
        <v>49</v>
      </c>
      <c r="P289" s="2" t="s">
        <v>324</v>
      </c>
    </row>
    <row r="290" spans="15:16" x14ac:dyDescent="0.35">
      <c r="O290" s="2" t="s">
        <v>49</v>
      </c>
      <c r="P290" s="2" t="s">
        <v>325</v>
      </c>
    </row>
    <row r="291" spans="15:16" x14ac:dyDescent="0.35">
      <c r="O291" s="2" t="s">
        <v>49</v>
      </c>
      <c r="P291" s="2" t="s">
        <v>326</v>
      </c>
    </row>
    <row r="292" spans="15:16" x14ac:dyDescent="0.35">
      <c r="O292" s="2" t="s">
        <v>49</v>
      </c>
      <c r="P292" s="2" t="s">
        <v>327</v>
      </c>
    </row>
    <row r="293" spans="15:16" x14ac:dyDescent="0.35">
      <c r="O293" s="2" t="s">
        <v>49</v>
      </c>
      <c r="P293" s="2" t="s">
        <v>328</v>
      </c>
    </row>
    <row r="294" spans="15:16" x14ac:dyDescent="0.35">
      <c r="O294" s="2" t="s">
        <v>49</v>
      </c>
      <c r="P294" s="2" t="s">
        <v>329</v>
      </c>
    </row>
    <row r="295" spans="15:16" x14ac:dyDescent="0.35">
      <c r="O295" s="2" t="s">
        <v>51</v>
      </c>
      <c r="P295" s="2" t="s">
        <v>330</v>
      </c>
    </row>
    <row r="296" spans="15:16" x14ac:dyDescent="0.35">
      <c r="O296" s="2" t="s">
        <v>51</v>
      </c>
      <c r="P296" s="2" t="s">
        <v>331</v>
      </c>
    </row>
    <row r="297" spans="15:16" x14ac:dyDescent="0.35">
      <c r="O297" s="2" t="s">
        <v>51</v>
      </c>
      <c r="P297" s="2" t="s">
        <v>332</v>
      </c>
    </row>
    <row r="298" spans="15:16" x14ac:dyDescent="0.35">
      <c r="O298" s="2" t="s">
        <v>51</v>
      </c>
      <c r="P298" s="2" t="s">
        <v>333</v>
      </c>
    </row>
    <row r="299" spans="15:16" x14ac:dyDescent="0.35">
      <c r="O299" s="2" t="s">
        <v>51</v>
      </c>
      <c r="P299" s="2" t="s">
        <v>334</v>
      </c>
    </row>
    <row r="300" spans="15:16" x14ac:dyDescent="0.35">
      <c r="O300" s="2" t="s">
        <v>53</v>
      </c>
      <c r="P300" s="2" t="s">
        <v>335</v>
      </c>
    </row>
    <row r="301" spans="15:16" x14ac:dyDescent="0.35">
      <c r="O301" s="2" t="s">
        <v>53</v>
      </c>
      <c r="P301" s="2" t="s">
        <v>336</v>
      </c>
    </row>
    <row r="302" spans="15:16" x14ac:dyDescent="0.35">
      <c r="O302" s="2" t="s">
        <v>53</v>
      </c>
      <c r="P302" s="2" t="s">
        <v>337</v>
      </c>
    </row>
    <row r="303" spans="15:16" x14ac:dyDescent="0.35">
      <c r="O303" s="2" t="s">
        <v>53</v>
      </c>
      <c r="P303" s="2" t="s">
        <v>338</v>
      </c>
    </row>
    <row r="304" spans="15:16" x14ac:dyDescent="0.35">
      <c r="O304" s="2" t="s">
        <v>53</v>
      </c>
      <c r="P304" s="2" t="s">
        <v>339</v>
      </c>
    </row>
    <row r="305" spans="15:16" x14ac:dyDescent="0.35">
      <c r="O305" s="2" t="s">
        <v>53</v>
      </c>
      <c r="P305" s="2" t="s">
        <v>340</v>
      </c>
    </row>
    <row r="306" spans="15:16" x14ac:dyDescent="0.35">
      <c r="O306" s="2" t="s">
        <v>53</v>
      </c>
      <c r="P306" s="2" t="s">
        <v>341</v>
      </c>
    </row>
    <row r="307" spans="15:16" x14ac:dyDescent="0.35">
      <c r="O307" s="2" t="s">
        <v>53</v>
      </c>
      <c r="P307" s="2" t="s">
        <v>342</v>
      </c>
    </row>
    <row r="308" spans="15:16" x14ac:dyDescent="0.35">
      <c r="O308" s="2" t="s">
        <v>53</v>
      </c>
      <c r="P308" s="2" t="s">
        <v>343</v>
      </c>
    </row>
    <row r="309" spans="15:16" x14ac:dyDescent="0.35">
      <c r="O309" s="2" t="s">
        <v>55</v>
      </c>
      <c r="P309" s="2" t="s">
        <v>344</v>
      </c>
    </row>
    <row r="310" spans="15:16" x14ac:dyDescent="0.35">
      <c r="O310" s="2" t="s">
        <v>55</v>
      </c>
      <c r="P310" s="2" t="s">
        <v>345</v>
      </c>
    </row>
    <row r="311" spans="15:16" x14ac:dyDescent="0.35">
      <c r="O311" s="2" t="s">
        <v>55</v>
      </c>
      <c r="P311" s="2" t="s">
        <v>346</v>
      </c>
    </row>
    <row r="312" spans="15:16" x14ac:dyDescent="0.35">
      <c r="O312" s="2" t="s">
        <v>55</v>
      </c>
      <c r="P312" s="2" t="s">
        <v>347</v>
      </c>
    </row>
    <row r="313" spans="15:16" x14ac:dyDescent="0.35">
      <c r="O313" s="2" t="s">
        <v>55</v>
      </c>
      <c r="P313" s="2" t="s">
        <v>348</v>
      </c>
    </row>
    <row r="314" spans="15:16" x14ac:dyDescent="0.35">
      <c r="O314" s="2" t="s">
        <v>55</v>
      </c>
      <c r="P314" s="2" t="s">
        <v>349</v>
      </c>
    </row>
    <row r="315" spans="15:16" x14ac:dyDescent="0.35">
      <c r="O315" s="2" t="s">
        <v>55</v>
      </c>
      <c r="P315" s="2" t="s">
        <v>350</v>
      </c>
    </row>
    <row r="316" spans="15:16" x14ac:dyDescent="0.35">
      <c r="O316" s="2" t="s">
        <v>55</v>
      </c>
      <c r="P316" s="2" t="s">
        <v>351</v>
      </c>
    </row>
    <row r="317" spans="15:16" x14ac:dyDescent="0.35">
      <c r="O317" s="2" t="s">
        <v>55</v>
      </c>
      <c r="P317" s="2" t="s">
        <v>352</v>
      </c>
    </row>
    <row r="318" spans="15:16" x14ac:dyDescent="0.35">
      <c r="O318" s="2" t="s">
        <v>55</v>
      </c>
      <c r="P318" s="2" t="s">
        <v>353</v>
      </c>
    </row>
    <row r="319" spans="15:16" x14ac:dyDescent="0.35">
      <c r="O319" s="2" t="s">
        <v>55</v>
      </c>
      <c r="P319" s="2" t="s">
        <v>354</v>
      </c>
    </row>
    <row r="320" spans="15:16" x14ac:dyDescent="0.35">
      <c r="O320" s="2" t="s">
        <v>55</v>
      </c>
      <c r="P320" s="2" t="s">
        <v>355</v>
      </c>
    </row>
    <row r="321" spans="15:16" x14ac:dyDescent="0.35">
      <c r="O321" s="2" t="s">
        <v>55</v>
      </c>
      <c r="P321" s="2" t="s">
        <v>356</v>
      </c>
    </row>
    <row r="322" spans="15:16" x14ac:dyDescent="0.35">
      <c r="O322" s="2" t="s">
        <v>57</v>
      </c>
      <c r="P322" s="2" t="s">
        <v>357</v>
      </c>
    </row>
    <row r="323" spans="15:16" x14ac:dyDescent="0.35">
      <c r="O323" s="2" t="s">
        <v>57</v>
      </c>
      <c r="P323" s="2" t="s">
        <v>358</v>
      </c>
    </row>
    <row r="324" spans="15:16" x14ac:dyDescent="0.35">
      <c r="O324" s="2" t="s">
        <v>57</v>
      </c>
      <c r="P324" s="2" t="s">
        <v>359</v>
      </c>
    </row>
    <row r="325" spans="15:16" x14ac:dyDescent="0.35">
      <c r="O325" s="2" t="s">
        <v>57</v>
      </c>
      <c r="P325" s="2" t="s">
        <v>360</v>
      </c>
    </row>
    <row r="326" spans="15:16" x14ac:dyDescent="0.35">
      <c r="O326" s="2" t="s">
        <v>57</v>
      </c>
      <c r="P326" s="2" t="s">
        <v>361</v>
      </c>
    </row>
    <row r="327" spans="15:16" x14ac:dyDescent="0.35">
      <c r="O327" s="2" t="s">
        <v>57</v>
      </c>
      <c r="P327" s="2" t="s">
        <v>362</v>
      </c>
    </row>
    <row r="328" spans="15:16" x14ac:dyDescent="0.35">
      <c r="O328" s="2" t="s">
        <v>57</v>
      </c>
      <c r="P328" s="2" t="s">
        <v>363</v>
      </c>
    </row>
    <row r="329" spans="15:16" x14ac:dyDescent="0.35">
      <c r="O329" s="2" t="s">
        <v>57</v>
      </c>
      <c r="P329" s="2" t="s">
        <v>364</v>
      </c>
    </row>
    <row r="330" spans="15:16" ht="116" x14ac:dyDescent="0.35">
      <c r="O330" s="2" t="s">
        <v>59</v>
      </c>
      <c r="P330" s="3" t="s">
        <v>365</v>
      </c>
    </row>
    <row r="331" spans="15:16" x14ac:dyDescent="0.35">
      <c r="O331" s="2" t="s">
        <v>59</v>
      </c>
      <c r="P331" s="2" t="s">
        <v>366</v>
      </c>
    </row>
    <row r="332" spans="15:16" x14ac:dyDescent="0.35">
      <c r="O332" s="2" t="s">
        <v>59</v>
      </c>
      <c r="P332" s="2" t="s">
        <v>367</v>
      </c>
    </row>
    <row r="333" spans="15:16" x14ac:dyDescent="0.35">
      <c r="O333" s="2" t="s">
        <v>59</v>
      </c>
      <c r="P333" s="2" t="s">
        <v>368</v>
      </c>
    </row>
    <row r="334" spans="15:16" x14ac:dyDescent="0.35">
      <c r="O334" s="2" t="s">
        <v>59</v>
      </c>
      <c r="P334" s="2" t="s">
        <v>369</v>
      </c>
    </row>
    <row r="335" spans="15:16" x14ac:dyDescent="0.35">
      <c r="O335" s="2" t="s">
        <v>59</v>
      </c>
      <c r="P335" s="2" t="s">
        <v>370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opLeftCell="A19" zoomScale="90" zoomScaleNormal="90" workbookViewId="0">
      <selection activeCell="A4" sqref="A4:B4"/>
    </sheetView>
  </sheetViews>
  <sheetFormatPr defaultColWidth="8.453125" defaultRowHeight="14.5" x14ac:dyDescent="0.35"/>
  <cols>
    <col min="2" max="2" width="90.36328125" customWidth="1"/>
  </cols>
  <sheetData>
    <row r="1" spans="1:3" ht="14.4" customHeight="1" x14ac:dyDescent="0.35">
      <c r="A1" s="118" t="s">
        <v>371</v>
      </c>
      <c r="B1" s="118"/>
    </row>
    <row r="2" spans="1:3" ht="62" customHeight="1" x14ac:dyDescent="0.35">
      <c r="A2" s="119" t="s">
        <v>372</v>
      </c>
      <c r="B2" s="119"/>
    </row>
    <row r="3" spans="1:3" ht="17.5" x14ac:dyDescent="0.35">
      <c r="A3" s="4" t="s">
        <v>373</v>
      </c>
      <c r="B3" s="5" t="s">
        <v>374</v>
      </c>
    </row>
    <row r="4" spans="1:3" ht="45.65" customHeight="1" x14ac:dyDescent="0.35">
      <c r="A4" s="120" t="s">
        <v>375</v>
      </c>
      <c r="B4" s="120"/>
    </row>
    <row r="5" spans="1:3" ht="14.4" customHeight="1" x14ac:dyDescent="0.35">
      <c r="A5" s="120" t="s">
        <v>376</v>
      </c>
      <c r="B5" s="120"/>
    </row>
    <row r="6" spans="1:3" ht="15.65" customHeight="1" x14ac:dyDescent="0.35">
      <c r="A6" s="121" t="s">
        <v>377</v>
      </c>
      <c r="B6" s="121"/>
    </row>
    <row r="7" spans="1:3" x14ac:dyDescent="0.35">
      <c r="A7" s="6" t="s">
        <v>378</v>
      </c>
      <c r="B7" s="7" t="s">
        <v>379</v>
      </c>
    </row>
    <row r="8" spans="1:3" ht="56" x14ac:dyDescent="0.35">
      <c r="A8" s="6" t="s">
        <v>380</v>
      </c>
      <c r="B8" s="8" t="s">
        <v>381</v>
      </c>
    </row>
    <row r="9" spans="1:3" ht="42" x14ac:dyDescent="0.35">
      <c r="A9" s="6" t="s">
        <v>382</v>
      </c>
      <c r="B9" s="7" t="s">
        <v>383</v>
      </c>
    </row>
    <row r="10" spans="1:3" ht="15.65" customHeight="1" x14ac:dyDescent="0.35">
      <c r="A10" s="113" t="s">
        <v>384</v>
      </c>
      <c r="B10" s="113"/>
    </row>
    <row r="11" spans="1:3" ht="24.65" customHeight="1" x14ac:dyDescent="0.35">
      <c r="A11" s="9" t="s">
        <v>385</v>
      </c>
      <c r="B11" s="7" t="s">
        <v>386</v>
      </c>
    </row>
    <row r="12" spans="1:3" ht="23.4" customHeight="1" x14ac:dyDescent="0.35">
      <c r="A12" s="114" t="s">
        <v>387</v>
      </c>
      <c r="B12" s="115" t="s">
        <v>388</v>
      </c>
      <c r="C12" s="10"/>
    </row>
    <row r="13" spans="1:3" ht="20" customHeight="1" x14ac:dyDescent="0.35">
      <c r="A13" s="114"/>
      <c r="B13" s="115"/>
      <c r="C13" s="11"/>
    </row>
    <row r="14" spans="1:3" ht="47.4" customHeight="1" x14ac:dyDescent="0.35">
      <c r="A14" s="9" t="s">
        <v>389</v>
      </c>
      <c r="B14" s="7" t="s">
        <v>390</v>
      </c>
      <c r="C14" s="12"/>
    </row>
    <row r="15" spans="1:3" x14ac:dyDescent="0.35">
      <c r="A15" s="9" t="s">
        <v>391</v>
      </c>
      <c r="B15" s="7" t="s">
        <v>392</v>
      </c>
    </row>
    <row r="16" spans="1:3" ht="57.65" customHeight="1" x14ac:dyDescent="0.35">
      <c r="A16" s="9" t="s">
        <v>393</v>
      </c>
      <c r="B16" s="13" t="s">
        <v>394</v>
      </c>
    </row>
    <row r="17" spans="1:2" ht="83" customHeight="1" x14ac:dyDescent="0.35">
      <c r="A17" s="9" t="s">
        <v>395</v>
      </c>
      <c r="B17" s="7" t="s">
        <v>396</v>
      </c>
    </row>
    <row r="18" spans="1:2" ht="28" x14ac:dyDescent="0.35">
      <c r="A18" s="9" t="s">
        <v>397</v>
      </c>
      <c r="B18" s="14" t="s">
        <v>398</v>
      </c>
    </row>
    <row r="19" spans="1:2" ht="28" x14ac:dyDescent="0.35">
      <c r="A19" s="9" t="s">
        <v>399</v>
      </c>
      <c r="B19" s="7" t="s">
        <v>400</v>
      </c>
    </row>
    <row r="20" spans="1:2" ht="17.399999999999999" customHeight="1" x14ac:dyDescent="0.35">
      <c r="A20" s="116" t="s">
        <v>401</v>
      </c>
      <c r="B20" s="116"/>
    </row>
    <row r="21" spans="1:2" ht="15.65" customHeight="1" x14ac:dyDescent="0.35">
      <c r="A21" s="117" t="s">
        <v>402</v>
      </c>
      <c r="B21" s="117"/>
    </row>
    <row r="22" spans="1:2" x14ac:dyDescent="0.35">
      <c r="A22" s="9" t="s">
        <v>403</v>
      </c>
      <c r="B22" s="14" t="s">
        <v>404</v>
      </c>
    </row>
    <row r="23" spans="1:2" x14ac:dyDescent="0.35">
      <c r="A23" s="9" t="s">
        <v>405</v>
      </c>
      <c r="B23" s="14" t="s">
        <v>406</v>
      </c>
    </row>
    <row r="24" spans="1:2" ht="28" x14ac:dyDescent="0.35">
      <c r="A24" s="9" t="s">
        <v>407</v>
      </c>
      <c r="B24" s="14" t="s">
        <v>408</v>
      </c>
    </row>
    <row r="25" spans="1:2" ht="17.399999999999999" customHeight="1" x14ac:dyDescent="0.35">
      <c r="A25" s="112" t="s">
        <v>409</v>
      </c>
      <c r="B25" s="112"/>
    </row>
    <row r="26" spans="1:2" ht="15.65" customHeight="1" x14ac:dyDescent="0.35">
      <c r="A26" s="113" t="s">
        <v>410</v>
      </c>
      <c r="B26" s="113"/>
    </row>
    <row r="27" spans="1:2" ht="42" x14ac:dyDescent="0.35">
      <c r="A27" s="9" t="s">
        <v>411</v>
      </c>
      <c r="B27" s="15" t="s">
        <v>412</v>
      </c>
    </row>
    <row r="28" spans="1:2" ht="28" x14ac:dyDescent="0.35">
      <c r="A28" s="9" t="s">
        <v>413</v>
      </c>
      <c r="B28" s="7" t="s">
        <v>414</v>
      </c>
    </row>
    <row r="29" spans="1:2" x14ac:dyDescent="0.35">
      <c r="A29" s="9" t="s">
        <v>415</v>
      </c>
      <c r="B29" s="16" t="s">
        <v>416</v>
      </c>
    </row>
    <row r="30" spans="1:2" ht="28" x14ac:dyDescent="0.35">
      <c r="A30" s="9" t="s">
        <v>417</v>
      </c>
      <c r="B30" s="7" t="s">
        <v>418</v>
      </c>
    </row>
    <row r="31" spans="1:2" x14ac:dyDescent="0.35">
      <c r="A31" s="9" t="s">
        <v>419</v>
      </c>
      <c r="B31" s="7" t="s">
        <v>420</v>
      </c>
    </row>
    <row r="32" spans="1:2" ht="15.65" customHeight="1" x14ac:dyDescent="0.35">
      <c r="A32" s="113" t="s">
        <v>421</v>
      </c>
      <c r="B32" s="113"/>
    </row>
    <row r="33" spans="1:2" ht="19.25" customHeight="1" x14ac:dyDescent="0.35">
      <c r="A33" s="17" t="s">
        <v>422</v>
      </c>
      <c r="B33" s="18" t="s">
        <v>423</v>
      </c>
    </row>
    <row r="34" spans="1:2" ht="42" x14ac:dyDescent="0.35">
      <c r="A34" s="17"/>
      <c r="B34" s="19" t="s">
        <v>424</v>
      </c>
    </row>
    <row r="35" spans="1:2" x14ac:dyDescent="0.35">
      <c r="A35" s="20" t="s">
        <v>425</v>
      </c>
      <c r="B35" s="7" t="s">
        <v>426</v>
      </c>
    </row>
    <row r="36" spans="1:2" x14ac:dyDescent="0.35">
      <c r="A36" s="20" t="s">
        <v>427</v>
      </c>
      <c r="B36" s="7" t="s">
        <v>428</v>
      </c>
    </row>
    <row r="37" spans="1:2" x14ac:dyDescent="0.35">
      <c r="A37" s="20" t="s">
        <v>429</v>
      </c>
      <c r="B37" s="7" t="s">
        <v>430</v>
      </c>
    </row>
    <row r="38" spans="1:2" x14ac:dyDescent="0.35">
      <c r="A38" s="20" t="s">
        <v>431</v>
      </c>
      <c r="B38" s="7" t="s">
        <v>432</v>
      </c>
    </row>
  </sheetData>
  <sheetProtection password="C4B7" sheet="1" objects="1" scenarios="1"/>
  <mergeCells count="13">
    <mergeCell ref="A1:B1"/>
    <mergeCell ref="A2:B2"/>
    <mergeCell ref="A4:B4"/>
    <mergeCell ref="A5:B5"/>
    <mergeCell ref="A6:B6"/>
    <mergeCell ref="A25:B25"/>
    <mergeCell ref="A26:B26"/>
    <mergeCell ref="A32:B32"/>
    <mergeCell ref="A10:B10"/>
    <mergeCell ref="A12:A13"/>
    <mergeCell ref="B12:B13"/>
    <mergeCell ref="A20:B20"/>
    <mergeCell ref="A21:B21"/>
  </mergeCells>
  <dataValidations count="1">
    <dataValidation type="list" allowBlank="1" showInputMessage="1" showErrorMessage="1" sqref="C14">
      <formula1>данет</formula1>
      <formula2>0</formula2>
    </dataValidation>
  </dataValidations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5"/>
  <sheetViews>
    <sheetView topLeftCell="A16" zoomScaleNormal="100" workbookViewId="0">
      <selection activeCell="F37" sqref="F37"/>
    </sheetView>
  </sheetViews>
  <sheetFormatPr defaultColWidth="8.90625" defaultRowHeight="14.5" x14ac:dyDescent="0.35"/>
  <cols>
    <col min="1" max="1" width="8.90625" style="21"/>
    <col min="2" max="2" width="10.08984375" style="22" customWidth="1"/>
    <col min="3" max="3" width="46" style="23" customWidth="1"/>
    <col min="4" max="4" width="45.36328125" style="24" customWidth="1"/>
    <col min="5" max="5" width="28.08984375" style="25" customWidth="1"/>
    <col min="6" max="6" width="28" style="26" customWidth="1"/>
    <col min="7" max="1024" width="8.90625" style="27"/>
  </cols>
  <sheetData>
    <row r="1" spans="1:16" ht="36.65" customHeight="1" x14ac:dyDescent="0.35">
      <c r="A1" s="129" t="s">
        <v>433</v>
      </c>
      <c r="B1" s="129"/>
      <c r="C1" s="129"/>
      <c r="D1" s="129"/>
      <c r="E1" s="129"/>
    </row>
    <row r="2" spans="1:16" x14ac:dyDescent="0.35">
      <c r="A2" s="28"/>
      <c r="B2" s="29"/>
      <c r="C2" s="130"/>
      <c r="D2" s="130"/>
      <c r="E2" s="130"/>
      <c r="O2" s="30"/>
      <c r="P2" s="30"/>
    </row>
    <row r="3" spans="1:16" ht="14.4" customHeight="1" x14ac:dyDescent="0.35">
      <c r="A3" s="131" t="s">
        <v>434</v>
      </c>
      <c r="B3" s="131"/>
      <c r="C3" s="131"/>
      <c r="D3" s="131"/>
      <c r="E3" s="131"/>
      <c r="O3" s="30"/>
      <c r="P3" s="30"/>
    </row>
    <row r="4" spans="1:16" s="33" customFormat="1" ht="28.5" x14ac:dyDescent="0.35">
      <c r="A4" s="31" t="s">
        <v>435</v>
      </c>
      <c r="B4" s="31" t="s">
        <v>436</v>
      </c>
      <c r="C4" s="31" t="s">
        <v>437</v>
      </c>
      <c r="D4" s="31" t="s">
        <v>438</v>
      </c>
      <c r="E4" s="32" t="s">
        <v>439</v>
      </c>
      <c r="F4" s="26"/>
      <c r="O4" s="30"/>
      <c r="P4" s="30"/>
    </row>
    <row r="5" spans="1:16" s="33" customFormat="1" ht="22.25" customHeight="1" x14ac:dyDescent="0.35">
      <c r="A5" s="132" t="s">
        <v>440</v>
      </c>
      <c r="B5" s="132"/>
      <c r="C5" s="132"/>
      <c r="D5" s="132"/>
      <c r="E5" s="132"/>
      <c r="F5" s="26"/>
      <c r="O5" s="30"/>
      <c r="P5" s="30"/>
    </row>
    <row r="6" spans="1:16" s="33" customFormat="1" ht="28.5" x14ac:dyDescent="0.35">
      <c r="A6" s="133">
        <v>1</v>
      </c>
      <c r="B6" s="34" t="s">
        <v>441</v>
      </c>
      <c r="C6" s="35" t="s">
        <v>442</v>
      </c>
      <c r="D6" s="36" t="s">
        <v>443</v>
      </c>
      <c r="E6" s="37" t="s">
        <v>21</v>
      </c>
      <c r="F6" s="26" t="str">
        <f t="shared" ref="F6:F11" si="0">IF(E6="","Ячейка не заполнена!","")</f>
        <v/>
      </c>
      <c r="O6" s="30"/>
      <c r="P6" s="30"/>
    </row>
    <row r="7" spans="1:16" ht="42.5" x14ac:dyDescent="0.35">
      <c r="A7" s="133"/>
      <c r="B7" s="38" t="s">
        <v>380</v>
      </c>
      <c r="C7" s="35" t="s">
        <v>444</v>
      </c>
      <c r="D7" s="39" t="s">
        <v>445</v>
      </c>
      <c r="E7" s="37" t="s">
        <v>144</v>
      </c>
      <c r="F7" s="26" t="str">
        <f t="shared" si="0"/>
        <v/>
      </c>
      <c r="O7" s="30"/>
      <c r="P7" s="30"/>
    </row>
    <row r="8" spans="1:16" ht="32" customHeight="1" x14ac:dyDescent="0.35">
      <c r="A8" s="133"/>
      <c r="B8" s="38" t="s">
        <v>382</v>
      </c>
      <c r="C8" s="35" t="s">
        <v>446</v>
      </c>
      <c r="D8" s="39" t="s">
        <v>447</v>
      </c>
      <c r="E8" s="40">
        <v>0</v>
      </c>
      <c r="F8" s="26" t="str">
        <f t="shared" si="0"/>
        <v/>
      </c>
      <c r="O8" s="30"/>
      <c r="P8" s="30"/>
    </row>
    <row r="9" spans="1:16" ht="39.65" customHeight="1" x14ac:dyDescent="0.35">
      <c r="A9" s="133"/>
      <c r="B9" s="38" t="s">
        <v>448</v>
      </c>
      <c r="C9" s="35" t="s">
        <v>449</v>
      </c>
      <c r="D9" s="39" t="s">
        <v>447</v>
      </c>
      <c r="E9" s="40">
        <v>1</v>
      </c>
      <c r="F9" s="26" t="str">
        <f t="shared" si="0"/>
        <v/>
      </c>
      <c r="O9" s="30"/>
      <c r="P9" s="30"/>
    </row>
    <row r="10" spans="1:16" ht="28.5" x14ac:dyDescent="0.35">
      <c r="A10" s="133"/>
      <c r="B10" s="38" t="s">
        <v>450</v>
      </c>
      <c r="C10" s="35" t="s">
        <v>451</v>
      </c>
      <c r="D10" s="39" t="s">
        <v>447</v>
      </c>
      <c r="E10" s="40">
        <v>0</v>
      </c>
      <c r="F10" s="26" t="str">
        <f t="shared" si="0"/>
        <v/>
      </c>
      <c r="O10" s="30"/>
      <c r="P10" s="30"/>
    </row>
    <row r="11" spans="1:16" ht="46.25" customHeight="1" x14ac:dyDescent="0.35">
      <c r="A11" s="133"/>
      <c r="B11" s="38" t="s">
        <v>452</v>
      </c>
      <c r="C11" s="35" t="s">
        <v>453</v>
      </c>
      <c r="D11" s="41" t="s">
        <v>454</v>
      </c>
      <c r="E11" s="37" t="s">
        <v>6</v>
      </c>
      <c r="F11" s="26" t="str">
        <f t="shared" si="0"/>
        <v/>
      </c>
      <c r="O11" s="30"/>
      <c r="P11" s="30"/>
    </row>
    <row r="12" spans="1:16" ht="38" customHeight="1" x14ac:dyDescent="0.35">
      <c r="A12" s="133"/>
      <c r="B12" s="134" t="s">
        <v>455</v>
      </c>
      <c r="C12" s="122" t="s">
        <v>456</v>
      </c>
      <c r="D12" s="123" t="s">
        <v>457</v>
      </c>
      <c r="E12" s="123"/>
      <c r="O12" s="30"/>
      <c r="P12" s="30"/>
    </row>
    <row r="13" spans="1:16" x14ac:dyDescent="0.35">
      <c r="A13" s="133"/>
      <c r="B13" s="134"/>
      <c r="C13" s="122"/>
      <c r="D13" s="42" t="s">
        <v>458</v>
      </c>
      <c r="E13" s="43">
        <v>39</v>
      </c>
      <c r="F13" s="26" t="str">
        <f>IF(E13="","Ячейка не заполнена!","")</f>
        <v/>
      </c>
      <c r="O13" s="30"/>
      <c r="P13" s="30"/>
    </row>
    <row r="14" spans="1:16" x14ac:dyDescent="0.35">
      <c r="A14" s="133"/>
      <c r="B14" s="134"/>
      <c r="C14" s="122"/>
      <c r="D14" s="42" t="s">
        <v>459</v>
      </c>
      <c r="E14" s="43">
        <v>39</v>
      </c>
      <c r="F14" s="26" t="str">
        <f>IF(E14="","Ячейка не заполнена!","")</f>
        <v/>
      </c>
      <c r="O14" s="30"/>
      <c r="P14" s="30"/>
    </row>
    <row r="15" spans="1:16" ht="44.4" customHeight="1" x14ac:dyDescent="0.35">
      <c r="A15" s="133"/>
      <c r="B15" s="134" t="s">
        <v>460</v>
      </c>
      <c r="C15" s="122" t="s">
        <v>461</v>
      </c>
      <c r="D15" s="123" t="s">
        <v>462</v>
      </c>
      <c r="E15" s="123"/>
      <c r="O15" s="30"/>
      <c r="P15" s="30"/>
    </row>
    <row r="16" spans="1:16" x14ac:dyDescent="0.35">
      <c r="A16" s="133"/>
      <c r="B16" s="134"/>
      <c r="C16" s="122"/>
      <c r="D16" s="42" t="s">
        <v>458</v>
      </c>
      <c r="E16" s="43">
        <v>59</v>
      </c>
      <c r="F16" s="26" t="str">
        <f t="shared" ref="F16:F26" si="1">IF(E16="","Ячейка не заполнена!","")</f>
        <v/>
      </c>
      <c r="O16" s="30"/>
      <c r="P16" s="30"/>
    </row>
    <row r="17" spans="1:16" x14ac:dyDescent="0.35">
      <c r="A17" s="133"/>
      <c r="B17" s="134"/>
      <c r="C17" s="122"/>
      <c r="D17" s="42" t="s">
        <v>459</v>
      </c>
      <c r="E17" s="43">
        <v>68</v>
      </c>
      <c r="F17" s="26" t="str">
        <f t="shared" si="1"/>
        <v/>
      </c>
      <c r="O17" s="30"/>
      <c r="P17" s="30"/>
    </row>
    <row r="18" spans="1:16" ht="28" x14ac:dyDescent="0.35">
      <c r="A18" s="133"/>
      <c r="B18" s="38" t="s">
        <v>463</v>
      </c>
      <c r="C18" s="35" t="s">
        <v>464</v>
      </c>
      <c r="D18" s="42" t="s">
        <v>465</v>
      </c>
      <c r="E18" s="43">
        <v>14</v>
      </c>
      <c r="F18" s="26" t="str">
        <f t="shared" si="1"/>
        <v/>
      </c>
      <c r="O18" s="30"/>
      <c r="P18" s="30"/>
    </row>
    <row r="19" spans="1:16" ht="28" x14ac:dyDescent="0.35">
      <c r="A19" s="133"/>
      <c r="B19" s="38" t="s">
        <v>466</v>
      </c>
      <c r="C19" s="35" t="s">
        <v>467</v>
      </c>
      <c r="D19" s="42" t="s">
        <v>465</v>
      </c>
      <c r="E19" s="43">
        <v>12</v>
      </c>
      <c r="F19" s="26" t="str">
        <f t="shared" si="1"/>
        <v/>
      </c>
      <c r="O19" s="30"/>
      <c r="P19" s="30"/>
    </row>
    <row r="20" spans="1:16" ht="28" x14ac:dyDescent="0.35">
      <c r="A20" s="133"/>
      <c r="B20" s="38" t="s">
        <v>468</v>
      </c>
      <c r="C20" s="35" t="s">
        <v>469</v>
      </c>
      <c r="D20" s="42" t="s">
        <v>465</v>
      </c>
      <c r="E20" s="43">
        <v>15</v>
      </c>
      <c r="F20" s="26" t="str">
        <f t="shared" si="1"/>
        <v/>
      </c>
      <c r="O20" s="30"/>
      <c r="P20" s="30"/>
    </row>
    <row r="21" spans="1:16" ht="28" x14ac:dyDescent="0.35">
      <c r="A21" s="133"/>
      <c r="B21" s="38" t="s">
        <v>470</v>
      </c>
      <c r="C21" s="35" t="s">
        <v>471</v>
      </c>
      <c r="D21" s="42" t="s">
        <v>465</v>
      </c>
      <c r="E21" s="43">
        <v>11</v>
      </c>
      <c r="F21" s="26" t="str">
        <f t="shared" si="1"/>
        <v/>
      </c>
      <c r="O21" s="30"/>
      <c r="P21" s="30"/>
    </row>
    <row r="22" spans="1:16" x14ac:dyDescent="0.35">
      <c r="A22" s="133"/>
      <c r="B22" s="38" t="s">
        <v>472</v>
      </c>
      <c r="C22" s="35" t="s">
        <v>473</v>
      </c>
      <c r="D22" s="42" t="s">
        <v>465</v>
      </c>
      <c r="E22" s="43">
        <v>11</v>
      </c>
      <c r="F22" s="26" t="str">
        <f t="shared" si="1"/>
        <v/>
      </c>
      <c r="O22" s="30"/>
      <c r="P22" s="30"/>
    </row>
    <row r="23" spans="1:16" x14ac:dyDescent="0.35">
      <c r="A23" s="133"/>
      <c r="B23" s="44" t="s">
        <v>474</v>
      </c>
      <c r="C23" s="35" t="s">
        <v>475</v>
      </c>
      <c r="D23" s="42" t="s">
        <v>465</v>
      </c>
      <c r="E23" s="43">
        <v>10</v>
      </c>
      <c r="F23" s="26" t="str">
        <f t="shared" si="1"/>
        <v/>
      </c>
      <c r="O23" s="30"/>
      <c r="P23" s="30"/>
    </row>
    <row r="24" spans="1:16" x14ac:dyDescent="0.35">
      <c r="A24" s="133"/>
      <c r="B24" s="44" t="s">
        <v>476</v>
      </c>
      <c r="C24" s="35" t="s">
        <v>477</v>
      </c>
      <c r="D24" s="42" t="s">
        <v>465</v>
      </c>
      <c r="E24" s="43">
        <v>0</v>
      </c>
      <c r="F24" s="26" t="str">
        <f t="shared" si="1"/>
        <v/>
      </c>
      <c r="O24" s="30"/>
      <c r="P24" s="30"/>
    </row>
    <row r="25" spans="1:16" x14ac:dyDescent="0.35">
      <c r="A25" s="133"/>
      <c r="B25" s="44" t="s">
        <v>478</v>
      </c>
      <c r="C25" s="35" t="s">
        <v>479</v>
      </c>
      <c r="D25" s="42" t="s">
        <v>465</v>
      </c>
      <c r="E25" s="43">
        <v>10</v>
      </c>
      <c r="F25" s="26" t="str">
        <f t="shared" si="1"/>
        <v/>
      </c>
      <c r="O25" s="30"/>
      <c r="P25" s="30"/>
    </row>
    <row r="26" spans="1:16" x14ac:dyDescent="0.35">
      <c r="A26" s="133"/>
      <c r="B26" s="38" t="s">
        <v>480</v>
      </c>
      <c r="C26" s="35" t="s">
        <v>481</v>
      </c>
      <c r="D26" s="42" t="s">
        <v>465</v>
      </c>
      <c r="E26" s="43">
        <v>0</v>
      </c>
      <c r="F26" s="26" t="str">
        <f t="shared" si="1"/>
        <v/>
      </c>
      <c r="O26" s="30"/>
      <c r="P26" s="30"/>
    </row>
    <row r="27" spans="1:16" ht="60" customHeight="1" x14ac:dyDescent="0.35">
      <c r="A27" s="133"/>
      <c r="B27" s="134" t="s">
        <v>482</v>
      </c>
      <c r="C27" s="122" t="s">
        <v>483</v>
      </c>
      <c r="D27" s="123" t="s">
        <v>484</v>
      </c>
      <c r="E27" s="123"/>
      <c r="O27" s="30"/>
      <c r="P27" s="30"/>
    </row>
    <row r="28" spans="1:16" x14ac:dyDescent="0.35">
      <c r="A28" s="133"/>
      <c r="B28" s="134"/>
      <c r="C28" s="122"/>
      <c r="D28" s="42" t="s">
        <v>458</v>
      </c>
      <c r="E28" s="43">
        <v>11</v>
      </c>
      <c r="F28" s="26" t="str">
        <f t="shared" ref="F28:F35" si="2">IF(E28="","Ячейка не заполнена!","")</f>
        <v/>
      </c>
      <c r="O28" s="30"/>
      <c r="P28" s="30"/>
    </row>
    <row r="29" spans="1:16" x14ac:dyDescent="0.35">
      <c r="A29" s="133"/>
      <c r="B29" s="134"/>
      <c r="C29" s="122"/>
      <c r="D29" s="42" t="s">
        <v>459</v>
      </c>
      <c r="E29" s="43">
        <v>11</v>
      </c>
      <c r="F29" s="26" t="str">
        <f t="shared" si="2"/>
        <v/>
      </c>
      <c r="O29" s="30"/>
      <c r="P29" s="30"/>
    </row>
    <row r="30" spans="1:16" x14ac:dyDescent="0.35">
      <c r="A30" s="133"/>
      <c r="B30" s="45" t="s">
        <v>485</v>
      </c>
      <c r="C30" s="46" t="s">
        <v>486</v>
      </c>
      <c r="D30" s="42" t="s">
        <v>465</v>
      </c>
      <c r="E30" s="47">
        <v>3</v>
      </c>
      <c r="F30" s="26" t="str">
        <f t="shared" si="2"/>
        <v/>
      </c>
      <c r="O30" s="30"/>
      <c r="P30" s="30"/>
    </row>
    <row r="31" spans="1:16" ht="28" x14ac:dyDescent="0.35">
      <c r="A31" s="133"/>
      <c r="B31" s="45" t="s">
        <v>487</v>
      </c>
      <c r="C31" s="46" t="s">
        <v>488</v>
      </c>
      <c r="D31" s="42" t="s">
        <v>465</v>
      </c>
      <c r="E31" s="47">
        <v>2</v>
      </c>
      <c r="F31" s="26" t="str">
        <f t="shared" si="2"/>
        <v/>
      </c>
      <c r="O31" s="30"/>
      <c r="P31" s="30"/>
    </row>
    <row r="32" spans="1:16" ht="28" x14ac:dyDescent="0.35">
      <c r="A32" s="133"/>
      <c r="B32" s="45" t="s">
        <v>489</v>
      </c>
      <c r="C32" s="46" t="s">
        <v>490</v>
      </c>
      <c r="D32" s="42" t="s">
        <v>465</v>
      </c>
      <c r="E32" s="47">
        <v>1</v>
      </c>
      <c r="F32" s="26" t="str">
        <f t="shared" si="2"/>
        <v/>
      </c>
      <c r="O32" s="30"/>
      <c r="P32" s="30"/>
    </row>
    <row r="33" spans="1:16" x14ac:dyDescent="0.35">
      <c r="A33" s="133"/>
      <c r="B33" s="45" t="s">
        <v>491</v>
      </c>
      <c r="C33" s="46" t="s">
        <v>477</v>
      </c>
      <c r="D33" s="42" t="s">
        <v>465</v>
      </c>
      <c r="E33" s="47">
        <v>0</v>
      </c>
      <c r="F33" s="26" t="str">
        <f t="shared" si="2"/>
        <v/>
      </c>
      <c r="O33" s="30"/>
      <c r="P33" s="30"/>
    </row>
    <row r="34" spans="1:16" x14ac:dyDescent="0.35">
      <c r="A34" s="133"/>
      <c r="B34" s="45" t="s">
        <v>492</v>
      </c>
      <c r="C34" s="46" t="s">
        <v>493</v>
      </c>
      <c r="D34" s="42" t="s">
        <v>465</v>
      </c>
      <c r="E34" s="47">
        <v>3</v>
      </c>
      <c r="F34" s="26" t="str">
        <f t="shared" si="2"/>
        <v/>
      </c>
      <c r="O34" s="30"/>
      <c r="P34" s="30"/>
    </row>
    <row r="35" spans="1:16" x14ac:dyDescent="0.35">
      <c r="A35" s="133"/>
      <c r="B35" s="45" t="s">
        <v>494</v>
      </c>
      <c r="C35" s="46" t="s">
        <v>481</v>
      </c>
      <c r="D35" s="42" t="s">
        <v>465</v>
      </c>
      <c r="E35" s="47">
        <v>0</v>
      </c>
      <c r="F35" s="26" t="str">
        <f t="shared" si="2"/>
        <v/>
      </c>
      <c r="O35" s="30"/>
      <c r="P35" s="30"/>
    </row>
    <row r="36" spans="1:16" ht="27.65" customHeight="1" x14ac:dyDescent="0.35">
      <c r="A36" s="133"/>
      <c r="B36" s="124" t="s">
        <v>495</v>
      </c>
      <c r="C36" s="125" t="s">
        <v>496</v>
      </c>
      <c r="D36" s="126" t="s">
        <v>497</v>
      </c>
      <c r="E36" s="126"/>
      <c r="O36" s="30"/>
      <c r="P36" s="30"/>
    </row>
    <row r="37" spans="1:16" x14ac:dyDescent="0.35">
      <c r="A37" s="133"/>
      <c r="B37" s="124"/>
      <c r="C37" s="125"/>
      <c r="D37" s="48" t="s">
        <v>458</v>
      </c>
      <c r="E37" s="49">
        <v>110</v>
      </c>
      <c r="F37" s="26" t="str">
        <f>IF(E37="","Ячейка не заполнена!","")</f>
        <v/>
      </c>
      <c r="O37" s="30"/>
      <c r="P37" s="30"/>
    </row>
    <row r="38" spans="1:16" x14ac:dyDescent="0.35">
      <c r="A38" s="133"/>
      <c r="B38" s="124"/>
      <c r="C38" s="125"/>
      <c r="D38" s="48" t="s">
        <v>459</v>
      </c>
      <c r="E38" s="49">
        <v>118</v>
      </c>
      <c r="F38" s="26" t="str">
        <f>IF(E38="","Ячейка не заполнена!","")</f>
        <v/>
      </c>
      <c r="O38" s="30"/>
      <c r="P38" s="30"/>
    </row>
    <row r="39" spans="1:16" ht="28.5" x14ac:dyDescent="0.35">
      <c r="A39" s="50"/>
      <c r="B39" s="51" t="s">
        <v>498</v>
      </c>
      <c r="C39" s="52" t="s">
        <v>499</v>
      </c>
      <c r="D39" s="42" t="s">
        <v>447</v>
      </c>
      <c r="E39" s="53">
        <v>1</v>
      </c>
      <c r="F39" s="26" t="str">
        <f>IF(E39="","Ячейка не заполнена!","")</f>
        <v/>
      </c>
      <c r="O39" s="30"/>
      <c r="P39" s="30"/>
    </row>
    <row r="40" spans="1:16" ht="28.5" x14ac:dyDescent="0.35">
      <c r="A40" s="50"/>
      <c r="B40" s="51" t="s">
        <v>500</v>
      </c>
      <c r="C40" s="52" t="s">
        <v>501</v>
      </c>
      <c r="D40" s="42" t="s">
        <v>447</v>
      </c>
      <c r="E40" s="53">
        <v>0</v>
      </c>
      <c r="F40" s="26" t="str">
        <f>IF(E40="","Ячейка не заполнена!","")</f>
        <v/>
      </c>
      <c r="O40" s="30"/>
      <c r="P40" s="30"/>
    </row>
    <row r="41" spans="1:16" ht="28.5" x14ac:dyDescent="0.35">
      <c r="A41" s="50"/>
      <c r="B41" s="51" t="s">
        <v>502</v>
      </c>
      <c r="C41" s="52" t="s">
        <v>503</v>
      </c>
      <c r="D41" s="42" t="s">
        <v>447</v>
      </c>
      <c r="E41" s="53">
        <v>0</v>
      </c>
      <c r="F41" s="26" t="str">
        <f>IF(E41="","Ячейка не заполнена!","")</f>
        <v/>
      </c>
      <c r="O41" s="30"/>
      <c r="P41" s="30"/>
    </row>
    <row r="42" spans="1:16" x14ac:dyDescent="0.35">
      <c r="O42" s="30"/>
      <c r="P42" s="30"/>
    </row>
    <row r="43" spans="1:16" x14ac:dyDescent="0.35">
      <c r="O43" s="30"/>
      <c r="P43" s="30"/>
    </row>
    <row r="44" spans="1:16" ht="55.25" customHeight="1" x14ac:dyDescent="0.35">
      <c r="C44" s="127" t="str">
        <f>IF(OR(F6="Ячейка не заполнена!",F7="Ячейка не заполнена!",F8="Ячейка не заполнена!",F9="Ячейка не заполнена!",F10="Ячейка не заполнена!",F11="Ячейка не заполнена!",F13="Ячейка не заполнена!",F14="Ячейка не заполнена!",F16="Ячейка не заполнена!",F17="Ячейка не заполнена!",F18="Ячейка не заполнена!",F19="Ячейка не заполнена!",F20="Ячейка не заполнена!",F21="Ячейка не заполнена!",F22="Ячейка не заполнена!",F23="Ячейка не заполнена!",F24="Ячейка не заполнена!",F25="Ячейка не заполнена!",F26="Ячейка не заполнена!",F28="Ячейка не заполнена!",F29="Ячейка не заполнена!",F30="Ячейка не заполнена!",F31="Ячейка не заполнена!",F32="Ячейка не заполнена!",F34="Ячейка не заполнена!",F35="Ячейка не заполнена!",F39="Ячейка не заполнена!",F40="Ячейка не заполнена!",F41="Ячейка не заполнена!",),"","Пожалуйста, перейдите на лист Образовательные результаты")</f>
        <v>Пожалуйста, перейдите на лист Образовательные результаты</v>
      </c>
      <c r="D44" s="127"/>
      <c r="E44" s="127"/>
      <c r="O44" s="30"/>
      <c r="P44" s="30"/>
    </row>
    <row r="45" spans="1:16" ht="42.65" customHeight="1" x14ac:dyDescent="0.9">
      <c r="C45" s="128" t="str">
        <f>IF(OR(F6="Ячейка не заполнена!",F7="Ячейка не заполнена!",F8="Ячейка не заполнена!",F9="Ячейка не заполнена!",F10="Ячейка не заполнена!",F11="Ячейка не заполнена!",F13="Ячейка не заполнена!",F14="Ячейка не заполнена!",F16="Ячейка не заполнена!",F17="Ячейка не заполнена!",F18="Ячейка не заполнена!",F19="Ячейка не заполнена!",F20="Ячейка не заполнена!",F21="Ячейка не заполнена!",F22="Ячейка не заполнена!",F23="Ячейка не заполнена!",F24="Ячейка не заполнена!",F25="Ячейка не заполнена!",F26="Ячейка не заполнена!",F28="Ячейка не заполнена!",F29="Ячейка не заполнена!",F30="Ячейка не заполнена!",F31="Ячейка не заполнена!",F32="Ячейка не заполнена!",F34="Ячейка не заполнена!",F35="Ячейка не заполнена!",F39="Ячейка не заполнена!",F40="Ячейка не заполнена!",F41="Ячейка не заполнена!",),"Вы ответили не на все вопросы анкеты. Пожалуйста, продолжите заполнение","")</f>
        <v/>
      </c>
      <c r="D45" s="128"/>
      <c r="E45" s="128"/>
      <c r="F45" s="54" t="str">
        <f>IF(C44="","!","")</f>
        <v/>
      </c>
      <c r="O45" s="30"/>
      <c r="P45" s="30"/>
    </row>
    <row r="46" spans="1:16" x14ac:dyDescent="0.35">
      <c r="O46" s="30"/>
      <c r="P46" s="30"/>
    </row>
    <row r="47" spans="1:16" x14ac:dyDescent="0.35">
      <c r="O47" s="30"/>
      <c r="P47" s="30"/>
    </row>
    <row r="48" spans="1:16" x14ac:dyDescent="0.35">
      <c r="O48" s="55"/>
      <c r="P48" s="55"/>
    </row>
    <row r="49" spans="15:16" x14ac:dyDescent="0.35">
      <c r="O49" s="30"/>
      <c r="P49" s="30"/>
    </row>
    <row r="50" spans="15:16" x14ac:dyDescent="0.35">
      <c r="O50" s="30"/>
      <c r="P50" s="30"/>
    </row>
    <row r="51" spans="15:16" x14ac:dyDescent="0.35">
      <c r="O51" s="30"/>
      <c r="P51" s="30"/>
    </row>
    <row r="52" spans="15:16" x14ac:dyDescent="0.35">
      <c r="O52" s="30"/>
      <c r="P52" s="30"/>
    </row>
    <row r="53" spans="15:16" x14ac:dyDescent="0.35">
      <c r="O53" s="30"/>
      <c r="P53" s="30"/>
    </row>
    <row r="54" spans="15:16" x14ac:dyDescent="0.35">
      <c r="O54" s="30"/>
      <c r="P54" s="30"/>
    </row>
    <row r="55" spans="15:16" x14ac:dyDescent="0.35">
      <c r="O55" s="30"/>
      <c r="P55" s="30"/>
    </row>
    <row r="56" spans="15:16" x14ac:dyDescent="0.35">
      <c r="O56" s="30"/>
      <c r="P56" s="30"/>
    </row>
    <row r="57" spans="15:16" x14ac:dyDescent="0.35">
      <c r="O57" s="30"/>
      <c r="P57" s="30"/>
    </row>
    <row r="58" spans="15:16" x14ac:dyDescent="0.35">
      <c r="O58" s="30"/>
      <c r="P58" s="30"/>
    </row>
    <row r="59" spans="15:16" x14ac:dyDescent="0.35">
      <c r="O59" s="30"/>
      <c r="P59" s="30"/>
    </row>
    <row r="60" spans="15:16" x14ac:dyDescent="0.35">
      <c r="O60" s="30"/>
      <c r="P60" s="30"/>
    </row>
    <row r="61" spans="15:16" x14ac:dyDescent="0.35">
      <c r="O61" s="30"/>
      <c r="P61" s="30"/>
    </row>
    <row r="62" spans="15:16" x14ac:dyDescent="0.35">
      <c r="O62" s="30"/>
      <c r="P62" s="30"/>
    </row>
    <row r="63" spans="15:16" x14ac:dyDescent="0.35">
      <c r="O63" s="30"/>
      <c r="P63" s="30"/>
    </row>
    <row r="64" spans="15:16" x14ac:dyDescent="0.35">
      <c r="O64" s="30"/>
      <c r="P64" s="30"/>
    </row>
    <row r="65" spans="15:16" x14ac:dyDescent="0.35">
      <c r="O65" s="30"/>
      <c r="P65" s="30"/>
    </row>
    <row r="66" spans="15:16" x14ac:dyDescent="0.35">
      <c r="O66" s="30"/>
      <c r="P66" s="30"/>
    </row>
    <row r="67" spans="15:16" x14ac:dyDescent="0.35">
      <c r="O67" s="30"/>
      <c r="P67" s="30"/>
    </row>
    <row r="68" spans="15:16" x14ac:dyDescent="0.35">
      <c r="O68" s="30"/>
      <c r="P68" s="30"/>
    </row>
    <row r="69" spans="15:16" x14ac:dyDescent="0.35">
      <c r="O69" s="30"/>
      <c r="P69" s="30"/>
    </row>
    <row r="70" spans="15:16" x14ac:dyDescent="0.35">
      <c r="O70" s="30"/>
      <c r="P70" s="30"/>
    </row>
    <row r="71" spans="15:16" x14ac:dyDescent="0.35">
      <c r="O71" s="30"/>
      <c r="P71" s="30"/>
    </row>
    <row r="72" spans="15:16" x14ac:dyDescent="0.35">
      <c r="O72" s="30"/>
      <c r="P72" s="30"/>
    </row>
    <row r="73" spans="15:16" x14ac:dyDescent="0.35">
      <c r="O73" s="30"/>
      <c r="P73" s="30"/>
    </row>
    <row r="74" spans="15:16" x14ac:dyDescent="0.35">
      <c r="O74" s="30"/>
      <c r="P74" s="30"/>
    </row>
    <row r="75" spans="15:16" x14ac:dyDescent="0.35">
      <c r="O75" s="30"/>
      <c r="P75" s="30"/>
    </row>
    <row r="76" spans="15:16" x14ac:dyDescent="0.35">
      <c r="O76" s="30"/>
      <c r="P76" s="30"/>
    </row>
    <row r="77" spans="15:16" x14ac:dyDescent="0.35">
      <c r="O77" s="30"/>
      <c r="P77" s="30"/>
    </row>
    <row r="78" spans="15:16" x14ac:dyDescent="0.35">
      <c r="O78" s="30"/>
      <c r="P78" s="30"/>
    </row>
    <row r="79" spans="15:16" x14ac:dyDescent="0.35">
      <c r="O79" s="30"/>
      <c r="P79" s="30"/>
    </row>
    <row r="80" spans="15:16" x14ac:dyDescent="0.35">
      <c r="O80" s="30"/>
      <c r="P80" s="30"/>
    </row>
    <row r="81" spans="15:16" x14ac:dyDescent="0.35">
      <c r="O81" s="30"/>
      <c r="P81" s="30"/>
    </row>
    <row r="82" spans="15:16" x14ac:dyDescent="0.35">
      <c r="O82" s="30"/>
      <c r="P82" s="30"/>
    </row>
    <row r="83" spans="15:16" x14ac:dyDescent="0.35">
      <c r="O83" s="30"/>
      <c r="P83" s="30"/>
    </row>
    <row r="84" spans="15:16" x14ac:dyDescent="0.35">
      <c r="O84" s="30"/>
      <c r="P84" s="30"/>
    </row>
    <row r="85" spans="15:16" x14ac:dyDescent="0.35">
      <c r="O85" s="30"/>
      <c r="P85" s="30"/>
    </row>
    <row r="86" spans="15:16" x14ac:dyDescent="0.35">
      <c r="O86" s="30"/>
      <c r="P86" s="30"/>
    </row>
    <row r="87" spans="15:16" x14ac:dyDescent="0.35">
      <c r="O87" s="30"/>
      <c r="P87" s="30"/>
    </row>
    <row r="88" spans="15:16" x14ac:dyDescent="0.35">
      <c r="O88" s="30"/>
      <c r="P88" s="30"/>
    </row>
    <row r="89" spans="15:16" x14ac:dyDescent="0.35">
      <c r="O89" s="30"/>
      <c r="P89" s="30"/>
    </row>
    <row r="90" spans="15:16" x14ac:dyDescent="0.35">
      <c r="O90" s="30"/>
      <c r="P90" s="30"/>
    </row>
    <row r="91" spans="15:16" x14ac:dyDescent="0.35">
      <c r="O91" s="30"/>
      <c r="P91" s="30"/>
    </row>
    <row r="92" spans="15:16" x14ac:dyDescent="0.35">
      <c r="O92" s="30"/>
      <c r="P92" s="30"/>
    </row>
    <row r="93" spans="15:16" x14ac:dyDescent="0.35">
      <c r="O93" s="30"/>
      <c r="P93" s="30"/>
    </row>
    <row r="94" spans="15:16" x14ac:dyDescent="0.35">
      <c r="O94" s="30"/>
      <c r="P94" s="30"/>
    </row>
    <row r="95" spans="15:16" x14ac:dyDescent="0.35">
      <c r="O95" s="30"/>
      <c r="P95" s="30"/>
    </row>
    <row r="96" spans="15:16" x14ac:dyDescent="0.35">
      <c r="O96" s="30"/>
      <c r="P96" s="30"/>
    </row>
    <row r="97" spans="15:16" x14ac:dyDescent="0.35">
      <c r="O97" s="30"/>
      <c r="P97" s="30"/>
    </row>
    <row r="98" spans="15:16" x14ac:dyDescent="0.35">
      <c r="O98" s="30"/>
      <c r="P98" s="30"/>
    </row>
    <row r="99" spans="15:16" x14ac:dyDescent="0.35">
      <c r="O99" s="30"/>
      <c r="P99" s="30"/>
    </row>
    <row r="100" spans="15:16" x14ac:dyDescent="0.35">
      <c r="O100" s="30"/>
      <c r="P100" s="30"/>
    </row>
    <row r="101" spans="15:16" x14ac:dyDescent="0.35">
      <c r="O101" s="30"/>
      <c r="P101" s="30"/>
    </row>
    <row r="102" spans="15:16" x14ac:dyDescent="0.35">
      <c r="O102" s="30"/>
      <c r="P102" s="30"/>
    </row>
    <row r="103" spans="15:16" x14ac:dyDescent="0.35">
      <c r="O103" s="30"/>
      <c r="P103" s="30"/>
    </row>
    <row r="104" spans="15:16" x14ac:dyDescent="0.35">
      <c r="O104" s="30"/>
      <c r="P104" s="30"/>
    </row>
    <row r="105" spans="15:16" x14ac:dyDescent="0.35">
      <c r="O105" s="30"/>
      <c r="P105" s="30"/>
    </row>
    <row r="106" spans="15:16" x14ac:dyDescent="0.35">
      <c r="O106" s="30"/>
      <c r="P106" s="30"/>
    </row>
    <row r="107" spans="15:16" x14ac:dyDescent="0.35">
      <c r="O107" s="30"/>
      <c r="P107" s="30"/>
    </row>
    <row r="108" spans="15:16" x14ac:dyDescent="0.35">
      <c r="O108" s="30"/>
      <c r="P108" s="30"/>
    </row>
    <row r="109" spans="15:16" x14ac:dyDescent="0.35">
      <c r="O109" s="30"/>
      <c r="P109" s="30"/>
    </row>
    <row r="110" spans="15:16" x14ac:dyDescent="0.35">
      <c r="O110" s="30"/>
      <c r="P110" s="30"/>
    </row>
    <row r="111" spans="15:16" x14ac:dyDescent="0.35">
      <c r="O111" s="30"/>
      <c r="P111" s="30"/>
    </row>
    <row r="112" spans="15:16" x14ac:dyDescent="0.35">
      <c r="O112" s="30"/>
      <c r="P112" s="30"/>
    </row>
    <row r="113" spans="15:16" x14ac:dyDescent="0.35">
      <c r="O113" s="30"/>
      <c r="P113" s="30"/>
    </row>
    <row r="114" spans="15:16" x14ac:dyDescent="0.35">
      <c r="O114" s="30"/>
      <c r="P114" s="30"/>
    </row>
    <row r="115" spans="15:16" x14ac:dyDescent="0.35">
      <c r="O115" s="30"/>
      <c r="P115" s="30"/>
    </row>
    <row r="116" spans="15:16" x14ac:dyDescent="0.35">
      <c r="O116" s="30"/>
      <c r="P116" s="30"/>
    </row>
    <row r="117" spans="15:16" x14ac:dyDescent="0.35">
      <c r="O117" s="30"/>
      <c r="P117" s="30"/>
    </row>
    <row r="118" spans="15:16" x14ac:dyDescent="0.35">
      <c r="O118" s="30"/>
      <c r="P118" s="30"/>
    </row>
    <row r="119" spans="15:16" x14ac:dyDescent="0.35">
      <c r="O119" s="30"/>
      <c r="P119" s="30"/>
    </row>
    <row r="120" spans="15:16" x14ac:dyDescent="0.35">
      <c r="O120" s="30"/>
      <c r="P120" s="30"/>
    </row>
    <row r="121" spans="15:16" x14ac:dyDescent="0.35">
      <c r="O121" s="30"/>
      <c r="P121" s="30"/>
    </row>
    <row r="122" spans="15:16" x14ac:dyDescent="0.35">
      <c r="O122" s="30"/>
      <c r="P122" s="30"/>
    </row>
    <row r="123" spans="15:16" x14ac:dyDescent="0.35">
      <c r="O123" s="30"/>
      <c r="P123" s="30"/>
    </row>
    <row r="124" spans="15:16" x14ac:dyDescent="0.35">
      <c r="O124" s="30"/>
      <c r="P124" s="30"/>
    </row>
    <row r="125" spans="15:16" x14ac:dyDescent="0.35">
      <c r="O125" s="30"/>
      <c r="P125" s="30"/>
    </row>
    <row r="126" spans="15:16" x14ac:dyDescent="0.35">
      <c r="O126" s="30"/>
      <c r="P126" s="30"/>
    </row>
    <row r="127" spans="15:16" x14ac:dyDescent="0.35">
      <c r="O127" s="30"/>
      <c r="P127" s="30"/>
    </row>
    <row r="128" spans="15:16" x14ac:dyDescent="0.35">
      <c r="O128" s="30"/>
      <c r="P128" s="30"/>
    </row>
    <row r="129" spans="15:16" x14ac:dyDescent="0.35">
      <c r="O129" s="30"/>
      <c r="P129" s="30"/>
    </row>
    <row r="130" spans="15:16" x14ac:dyDescent="0.35">
      <c r="O130" s="30"/>
      <c r="P130" s="30"/>
    </row>
    <row r="131" spans="15:16" x14ac:dyDescent="0.35">
      <c r="O131" s="30"/>
      <c r="P131" s="30"/>
    </row>
    <row r="132" spans="15:16" x14ac:dyDescent="0.35">
      <c r="O132" s="30"/>
      <c r="P132" s="30"/>
    </row>
    <row r="133" spans="15:16" x14ac:dyDescent="0.35">
      <c r="O133" s="30"/>
      <c r="P133" s="30"/>
    </row>
    <row r="134" spans="15:16" x14ac:dyDescent="0.35">
      <c r="O134" s="30"/>
      <c r="P134" s="30"/>
    </row>
    <row r="135" spans="15:16" x14ac:dyDescent="0.35">
      <c r="O135" s="30"/>
      <c r="P135" s="30"/>
    </row>
    <row r="136" spans="15:16" x14ac:dyDescent="0.35">
      <c r="O136" s="30"/>
      <c r="P136" s="30"/>
    </row>
    <row r="137" spans="15:16" x14ac:dyDescent="0.35">
      <c r="O137" s="30"/>
      <c r="P137" s="30"/>
    </row>
    <row r="138" spans="15:16" x14ac:dyDescent="0.35">
      <c r="O138" s="30"/>
      <c r="P138" s="30"/>
    </row>
    <row r="139" spans="15:16" x14ac:dyDescent="0.35">
      <c r="O139" s="30"/>
      <c r="P139" s="30"/>
    </row>
    <row r="140" spans="15:16" x14ac:dyDescent="0.35">
      <c r="O140" s="30"/>
      <c r="P140" s="30"/>
    </row>
    <row r="141" spans="15:16" x14ac:dyDescent="0.35">
      <c r="O141" s="30"/>
      <c r="P141" s="30"/>
    </row>
    <row r="142" spans="15:16" x14ac:dyDescent="0.35">
      <c r="O142" s="30"/>
      <c r="P142" s="30"/>
    </row>
    <row r="143" spans="15:16" x14ac:dyDescent="0.35">
      <c r="O143" s="30"/>
      <c r="P143" s="30"/>
    </row>
    <row r="144" spans="15:16" x14ac:dyDescent="0.35">
      <c r="O144" s="30"/>
      <c r="P144" s="30"/>
    </row>
    <row r="145" spans="15:16" x14ac:dyDescent="0.35">
      <c r="O145" s="30"/>
      <c r="P145" s="30"/>
    </row>
    <row r="146" spans="15:16" x14ac:dyDescent="0.35">
      <c r="O146" s="30"/>
      <c r="P146" s="30"/>
    </row>
    <row r="147" spans="15:16" x14ac:dyDescent="0.35">
      <c r="O147" s="30"/>
      <c r="P147" s="30"/>
    </row>
    <row r="148" spans="15:16" x14ac:dyDescent="0.35">
      <c r="O148" s="30"/>
      <c r="P148" s="30"/>
    </row>
    <row r="149" spans="15:16" x14ac:dyDescent="0.35">
      <c r="O149" s="30"/>
      <c r="P149" s="30"/>
    </row>
    <row r="150" spans="15:16" x14ac:dyDescent="0.35">
      <c r="O150" s="30"/>
      <c r="P150" s="30"/>
    </row>
    <row r="151" spans="15:16" x14ac:dyDescent="0.35">
      <c r="O151" s="30"/>
      <c r="P151" s="30"/>
    </row>
    <row r="152" spans="15:16" x14ac:dyDescent="0.35">
      <c r="O152" s="30"/>
      <c r="P152" s="30"/>
    </row>
    <row r="153" spans="15:16" x14ac:dyDescent="0.35">
      <c r="O153" s="30"/>
      <c r="P153" s="30"/>
    </row>
    <row r="154" spans="15:16" x14ac:dyDescent="0.35">
      <c r="O154" s="30"/>
      <c r="P154" s="30"/>
    </row>
    <row r="155" spans="15:16" x14ac:dyDescent="0.35">
      <c r="O155" s="30"/>
      <c r="P155" s="30"/>
    </row>
    <row r="156" spans="15:16" x14ac:dyDescent="0.35">
      <c r="O156" s="30"/>
      <c r="P156" s="30"/>
    </row>
    <row r="157" spans="15:16" x14ac:dyDescent="0.35">
      <c r="O157" s="30"/>
      <c r="P157" s="30"/>
    </row>
    <row r="158" spans="15:16" x14ac:dyDescent="0.35">
      <c r="O158" s="30"/>
      <c r="P158" s="30"/>
    </row>
    <row r="159" spans="15:16" x14ac:dyDescent="0.35">
      <c r="O159" s="30"/>
      <c r="P159" s="30"/>
    </row>
    <row r="160" spans="15:16" x14ac:dyDescent="0.35">
      <c r="O160" s="30"/>
      <c r="P160" s="30"/>
    </row>
    <row r="161" spans="15:16" x14ac:dyDescent="0.35">
      <c r="O161" s="30"/>
      <c r="P161" s="30"/>
    </row>
    <row r="162" spans="15:16" x14ac:dyDescent="0.35">
      <c r="O162" s="30"/>
      <c r="P162" s="30"/>
    </row>
    <row r="163" spans="15:16" x14ac:dyDescent="0.35">
      <c r="O163" s="30"/>
      <c r="P163" s="30"/>
    </row>
    <row r="164" spans="15:16" x14ac:dyDescent="0.35">
      <c r="O164" s="30"/>
      <c r="P164" s="30"/>
    </row>
    <row r="165" spans="15:16" x14ac:dyDescent="0.35">
      <c r="O165" s="30"/>
      <c r="P165" s="30"/>
    </row>
    <row r="166" spans="15:16" x14ac:dyDescent="0.35">
      <c r="O166" s="30"/>
      <c r="P166" s="30"/>
    </row>
    <row r="167" spans="15:16" x14ac:dyDescent="0.35">
      <c r="O167" s="30"/>
      <c r="P167" s="30"/>
    </row>
    <row r="168" spans="15:16" x14ac:dyDescent="0.35">
      <c r="O168" s="30"/>
      <c r="P168" s="30"/>
    </row>
    <row r="169" spans="15:16" x14ac:dyDescent="0.35">
      <c r="O169" s="30"/>
      <c r="P169" s="30"/>
    </row>
    <row r="170" spans="15:16" x14ac:dyDescent="0.35">
      <c r="O170" s="30"/>
      <c r="P170" s="30"/>
    </row>
    <row r="171" spans="15:16" x14ac:dyDescent="0.35">
      <c r="O171" s="30"/>
      <c r="P171" s="30"/>
    </row>
    <row r="172" spans="15:16" x14ac:dyDescent="0.35">
      <c r="O172" s="30"/>
      <c r="P172" s="30"/>
    </row>
    <row r="173" spans="15:16" x14ac:dyDescent="0.35">
      <c r="O173" s="30"/>
      <c r="P173" s="30"/>
    </row>
    <row r="174" spans="15:16" x14ac:dyDescent="0.35">
      <c r="O174" s="30"/>
      <c r="P174" s="30"/>
    </row>
    <row r="175" spans="15:16" x14ac:dyDescent="0.35">
      <c r="O175" s="30"/>
      <c r="P175" s="30"/>
    </row>
    <row r="176" spans="15:16" x14ac:dyDescent="0.35">
      <c r="O176" s="30"/>
      <c r="P176" s="30"/>
    </row>
    <row r="177" spans="15:16" x14ac:dyDescent="0.35">
      <c r="O177" s="30"/>
      <c r="P177" s="30"/>
    </row>
    <row r="178" spans="15:16" x14ac:dyDescent="0.35">
      <c r="O178" s="30"/>
      <c r="P178" s="30"/>
    </row>
    <row r="179" spans="15:16" x14ac:dyDescent="0.35">
      <c r="O179" s="30"/>
      <c r="P179" s="30"/>
    </row>
    <row r="180" spans="15:16" x14ac:dyDescent="0.35">
      <c r="O180" s="30"/>
      <c r="P180" s="30"/>
    </row>
    <row r="181" spans="15:16" x14ac:dyDescent="0.35">
      <c r="O181" s="30"/>
      <c r="P181" s="30"/>
    </row>
    <row r="182" spans="15:16" x14ac:dyDescent="0.35">
      <c r="O182" s="30"/>
      <c r="P182" s="30"/>
    </row>
    <row r="183" spans="15:16" x14ac:dyDescent="0.35">
      <c r="O183" s="30"/>
      <c r="P183" s="30"/>
    </row>
    <row r="184" spans="15:16" x14ac:dyDescent="0.35">
      <c r="O184" s="30"/>
      <c r="P184" s="30"/>
    </row>
    <row r="185" spans="15:16" x14ac:dyDescent="0.35">
      <c r="O185" s="30"/>
      <c r="P185" s="30"/>
    </row>
    <row r="186" spans="15:16" x14ac:dyDescent="0.35">
      <c r="O186" s="30"/>
      <c r="P186" s="30"/>
    </row>
    <row r="187" spans="15:16" x14ac:dyDescent="0.35">
      <c r="O187" s="30"/>
      <c r="P187" s="30"/>
    </row>
    <row r="188" spans="15:16" x14ac:dyDescent="0.35">
      <c r="O188" s="30"/>
      <c r="P188" s="30"/>
    </row>
    <row r="189" spans="15:16" x14ac:dyDescent="0.35">
      <c r="O189" s="30"/>
      <c r="P189" s="30"/>
    </row>
    <row r="190" spans="15:16" x14ac:dyDescent="0.35">
      <c r="O190" s="30"/>
      <c r="P190" s="30"/>
    </row>
    <row r="191" spans="15:16" x14ac:dyDescent="0.35">
      <c r="O191" s="30"/>
      <c r="P191" s="30"/>
    </row>
    <row r="192" spans="15:16" x14ac:dyDescent="0.35">
      <c r="O192" s="30"/>
      <c r="P192" s="30"/>
    </row>
    <row r="193" spans="15:16" x14ac:dyDescent="0.35">
      <c r="O193" s="30"/>
      <c r="P193" s="30"/>
    </row>
    <row r="194" spans="15:16" x14ac:dyDescent="0.35">
      <c r="O194" s="30"/>
      <c r="P194" s="30"/>
    </row>
    <row r="195" spans="15:16" x14ac:dyDescent="0.35">
      <c r="O195" s="30"/>
      <c r="P195" s="30"/>
    </row>
    <row r="196" spans="15:16" x14ac:dyDescent="0.35">
      <c r="O196" s="30"/>
      <c r="P196" s="30"/>
    </row>
    <row r="197" spans="15:16" x14ac:dyDescent="0.35">
      <c r="O197" s="30"/>
      <c r="P197" s="30"/>
    </row>
    <row r="198" spans="15:16" x14ac:dyDescent="0.35">
      <c r="O198" s="30"/>
      <c r="P198" s="30"/>
    </row>
    <row r="199" spans="15:16" x14ac:dyDescent="0.35">
      <c r="O199" s="30"/>
      <c r="P199" s="30"/>
    </row>
    <row r="200" spans="15:16" x14ac:dyDescent="0.35">
      <c r="O200" s="30"/>
      <c r="P200" s="30"/>
    </row>
    <row r="201" spans="15:16" x14ac:dyDescent="0.35">
      <c r="O201" s="30"/>
      <c r="P201" s="30"/>
    </row>
    <row r="202" spans="15:16" x14ac:dyDescent="0.35">
      <c r="O202" s="30"/>
      <c r="P202" s="30"/>
    </row>
    <row r="203" spans="15:16" x14ac:dyDescent="0.35">
      <c r="O203" s="30"/>
      <c r="P203" s="30"/>
    </row>
    <row r="204" spans="15:16" x14ac:dyDescent="0.35">
      <c r="O204" s="30"/>
      <c r="P204" s="30"/>
    </row>
    <row r="205" spans="15:16" x14ac:dyDescent="0.35">
      <c r="O205" s="30"/>
      <c r="P205" s="30"/>
    </row>
    <row r="206" spans="15:16" x14ac:dyDescent="0.35">
      <c r="O206" s="30"/>
      <c r="P206" s="30"/>
    </row>
    <row r="207" spans="15:16" x14ac:dyDescent="0.35">
      <c r="O207" s="30"/>
      <c r="P207" s="30"/>
    </row>
    <row r="208" spans="15:16" x14ac:dyDescent="0.35">
      <c r="O208" s="30"/>
      <c r="P208" s="30"/>
    </row>
    <row r="209" spans="15:16" x14ac:dyDescent="0.35">
      <c r="O209" s="30"/>
      <c r="P209" s="30"/>
    </row>
    <row r="210" spans="15:16" x14ac:dyDescent="0.35">
      <c r="O210" s="30"/>
      <c r="P210" s="30"/>
    </row>
    <row r="211" spans="15:16" x14ac:dyDescent="0.35">
      <c r="O211" s="30"/>
      <c r="P211" s="30"/>
    </row>
    <row r="212" spans="15:16" x14ac:dyDescent="0.35">
      <c r="O212" s="30"/>
      <c r="P212" s="30"/>
    </row>
    <row r="213" spans="15:16" x14ac:dyDescent="0.35">
      <c r="O213" s="30"/>
      <c r="P213" s="30"/>
    </row>
    <row r="214" spans="15:16" x14ac:dyDescent="0.35">
      <c r="O214" s="30"/>
      <c r="P214" s="30"/>
    </row>
    <row r="215" spans="15:16" x14ac:dyDescent="0.35">
      <c r="O215" s="30"/>
      <c r="P215" s="30"/>
    </row>
    <row r="216" spans="15:16" x14ac:dyDescent="0.35">
      <c r="O216" s="30"/>
      <c r="P216" s="30"/>
    </row>
    <row r="217" spans="15:16" x14ac:dyDescent="0.35">
      <c r="O217" s="30"/>
      <c r="P217" s="30"/>
    </row>
    <row r="218" spans="15:16" x14ac:dyDescent="0.35">
      <c r="O218" s="30"/>
      <c r="P218" s="30"/>
    </row>
    <row r="219" spans="15:16" x14ac:dyDescent="0.35">
      <c r="O219" s="30"/>
      <c r="P219" s="30"/>
    </row>
    <row r="220" spans="15:16" x14ac:dyDescent="0.35">
      <c r="O220" s="30"/>
      <c r="P220" s="30"/>
    </row>
    <row r="221" spans="15:16" x14ac:dyDescent="0.35">
      <c r="O221" s="30"/>
      <c r="P221" s="30"/>
    </row>
    <row r="222" spans="15:16" x14ac:dyDescent="0.35">
      <c r="O222" s="30"/>
      <c r="P222" s="30"/>
    </row>
    <row r="223" spans="15:16" x14ac:dyDescent="0.35">
      <c r="O223" s="30"/>
      <c r="P223" s="30"/>
    </row>
    <row r="224" spans="15:16" x14ac:dyDescent="0.35">
      <c r="O224" s="30"/>
      <c r="P224" s="30"/>
    </row>
    <row r="225" spans="15:16" x14ac:dyDescent="0.35">
      <c r="O225" s="30"/>
      <c r="P225" s="30"/>
    </row>
    <row r="226" spans="15:16" x14ac:dyDescent="0.35">
      <c r="O226" s="30"/>
      <c r="P226" s="30"/>
    </row>
    <row r="227" spans="15:16" x14ac:dyDescent="0.35">
      <c r="O227" s="30"/>
      <c r="P227" s="30"/>
    </row>
    <row r="228" spans="15:16" x14ac:dyDescent="0.35">
      <c r="O228" s="30"/>
      <c r="P228" s="30"/>
    </row>
    <row r="229" spans="15:16" x14ac:dyDescent="0.35">
      <c r="O229" s="30"/>
      <c r="P229" s="30"/>
    </row>
    <row r="230" spans="15:16" x14ac:dyDescent="0.35">
      <c r="O230" s="30"/>
      <c r="P230" s="30"/>
    </row>
    <row r="231" spans="15:16" x14ac:dyDescent="0.35">
      <c r="O231" s="30"/>
      <c r="P231" s="30"/>
    </row>
    <row r="232" spans="15:16" x14ac:dyDescent="0.35">
      <c r="O232" s="30"/>
      <c r="P232" s="30"/>
    </row>
    <row r="233" spans="15:16" x14ac:dyDescent="0.35">
      <c r="O233" s="30"/>
      <c r="P233" s="30"/>
    </row>
    <row r="234" spans="15:16" x14ac:dyDescent="0.35">
      <c r="O234" s="30"/>
      <c r="P234" s="30"/>
    </row>
    <row r="235" spans="15:16" x14ac:dyDescent="0.35">
      <c r="O235" s="30"/>
      <c r="P235" s="30"/>
    </row>
    <row r="236" spans="15:16" x14ac:dyDescent="0.35">
      <c r="O236" s="30"/>
      <c r="P236" s="30"/>
    </row>
    <row r="237" spans="15:16" x14ac:dyDescent="0.35">
      <c r="O237" s="30"/>
      <c r="P237" s="30"/>
    </row>
    <row r="238" spans="15:16" x14ac:dyDescent="0.35">
      <c r="O238" s="30"/>
      <c r="P238" s="30"/>
    </row>
    <row r="239" spans="15:16" x14ac:dyDescent="0.35">
      <c r="O239" s="30"/>
      <c r="P239" s="30"/>
    </row>
    <row r="240" spans="15:16" x14ac:dyDescent="0.35">
      <c r="O240" s="30"/>
      <c r="P240" s="30"/>
    </row>
    <row r="241" spans="15:16" x14ac:dyDescent="0.35">
      <c r="O241" s="30"/>
      <c r="P241" s="30"/>
    </row>
    <row r="242" spans="15:16" x14ac:dyDescent="0.35">
      <c r="O242" s="30"/>
      <c r="P242" s="30"/>
    </row>
    <row r="243" spans="15:16" x14ac:dyDescent="0.35">
      <c r="O243" s="30"/>
      <c r="P243" s="30"/>
    </row>
    <row r="244" spans="15:16" x14ac:dyDescent="0.35">
      <c r="O244" s="30"/>
      <c r="P244" s="30"/>
    </row>
    <row r="245" spans="15:16" x14ac:dyDescent="0.35">
      <c r="O245" s="30"/>
      <c r="P245" s="30"/>
    </row>
    <row r="246" spans="15:16" x14ac:dyDescent="0.35">
      <c r="O246" s="30"/>
      <c r="P246" s="30"/>
    </row>
    <row r="247" spans="15:16" x14ac:dyDescent="0.35">
      <c r="O247" s="30"/>
      <c r="P247" s="30"/>
    </row>
    <row r="248" spans="15:16" x14ac:dyDescent="0.35">
      <c r="O248" s="30"/>
      <c r="P248" s="30"/>
    </row>
    <row r="249" spans="15:16" x14ac:dyDescent="0.35">
      <c r="O249" s="30"/>
      <c r="P249" s="30"/>
    </row>
    <row r="250" spans="15:16" x14ac:dyDescent="0.35">
      <c r="O250" s="30"/>
      <c r="P250" s="30"/>
    </row>
    <row r="251" spans="15:16" x14ac:dyDescent="0.35">
      <c r="O251" s="30"/>
      <c r="P251" s="30"/>
    </row>
    <row r="252" spans="15:16" x14ac:dyDescent="0.35">
      <c r="O252" s="30"/>
      <c r="P252" s="30"/>
    </row>
    <row r="253" spans="15:16" x14ac:dyDescent="0.35">
      <c r="O253" s="30"/>
      <c r="P253" s="30"/>
    </row>
    <row r="254" spans="15:16" x14ac:dyDescent="0.35">
      <c r="O254" s="30"/>
      <c r="P254" s="30"/>
    </row>
    <row r="255" spans="15:16" x14ac:dyDescent="0.35">
      <c r="O255" s="30"/>
      <c r="P255" s="30"/>
    </row>
    <row r="256" spans="15:16" x14ac:dyDescent="0.35">
      <c r="O256" s="30"/>
      <c r="P256" s="30"/>
    </row>
    <row r="257" spans="15:16" x14ac:dyDescent="0.35">
      <c r="O257" s="30"/>
      <c r="P257" s="30"/>
    </row>
    <row r="258" spans="15:16" x14ac:dyDescent="0.35">
      <c r="O258" s="30"/>
      <c r="P258" s="30"/>
    </row>
    <row r="259" spans="15:16" x14ac:dyDescent="0.35">
      <c r="O259" s="30"/>
      <c r="P259" s="30"/>
    </row>
    <row r="260" spans="15:16" x14ac:dyDescent="0.35">
      <c r="O260" s="30"/>
      <c r="P260" s="30"/>
    </row>
    <row r="261" spans="15:16" x14ac:dyDescent="0.35">
      <c r="O261" s="30"/>
      <c r="P261" s="30"/>
    </row>
    <row r="262" spans="15:16" x14ac:dyDescent="0.35">
      <c r="O262" s="30"/>
      <c r="P262" s="30"/>
    </row>
    <row r="263" spans="15:16" x14ac:dyDescent="0.35">
      <c r="O263" s="30"/>
      <c r="P263" s="30"/>
    </row>
    <row r="264" spans="15:16" x14ac:dyDescent="0.35">
      <c r="O264" s="30"/>
      <c r="P264" s="30"/>
    </row>
    <row r="265" spans="15:16" x14ac:dyDescent="0.35">
      <c r="O265" s="30"/>
      <c r="P265" s="30"/>
    </row>
    <row r="266" spans="15:16" x14ac:dyDescent="0.35">
      <c r="O266" s="30"/>
      <c r="P266" s="30"/>
    </row>
    <row r="267" spans="15:16" x14ac:dyDescent="0.35">
      <c r="O267" s="30"/>
      <c r="P267" s="30"/>
    </row>
    <row r="268" spans="15:16" x14ac:dyDescent="0.35">
      <c r="O268" s="30"/>
      <c r="P268" s="30"/>
    </row>
    <row r="269" spans="15:16" x14ac:dyDescent="0.35">
      <c r="O269" s="30"/>
      <c r="P269" s="30"/>
    </row>
    <row r="270" spans="15:16" x14ac:dyDescent="0.35">
      <c r="O270" s="30"/>
      <c r="P270" s="30"/>
    </row>
    <row r="271" spans="15:16" x14ac:dyDescent="0.35">
      <c r="O271" s="30"/>
      <c r="P271" s="30"/>
    </row>
    <row r="272" spans="15:16" x14ac:dyDescent="0.35">
      <c r="O272" s="30"/>
      <c r="P272" s="30"/>
    </row>
    <row r="273" spans="15:16" x14ac:dyDescent="0.35">
      <c r="O273" s="30"/>
      <c r="P273" s="30"/>
    </row>
    <row r="274" spans="15:16" x14ac:dyDescent="0.35">
      <c r="O274" s="30"/>
      <c r="P274" s="30"/>
    </row>
    <row r="275" spans="15:16" x14ac:dyDescent="0.35">
      <c r="O275" s="30"/>
      <c r="P275" s="30"/>
    </row>
    <row r="276" spans="15:16" x14ac:dyDescent="0.35">
      <c r="O276" s="30"/>
      <c r="P276" s="30"/>
    </row>
    <row r="277" spans="15:16" x14ac:dyDescent="0.35">
      <c r="O277" s="30"/>
      <c r="P277" s="30"/>
    </row>
    <row r="278" spans="15:16" x14ac:dyDescent="0.35">
      <c r="O278" s="30"/>
      <c r="P278" s="30"/>
    </row>
    <row r="279" spans="15:16" x14ac:dyDescent="0.35">
      <c r="O279" s="30"/>
      <c r="P279" s="30"/>
    </row>
    <row r="280" spans="15:16" x14ac:dyDescent="0.35">
      <c r="O280" s="30"/>
      <c r="P280" s="30"/>
    </row>
    <row r="281" spans="15:16" x14ac:dyDescent="0.35">
      <c r="O281" s="30"/>
      <c r="P281" s="30"/>
    </row>
    <row r="282" spans="15:16" x14ac:dyDescent="0.35">
      <c r="O282" s="30"/>
      <c r="P282" s="30"/>
    </row>
    <row r="283" spans="15:16" x14ac:dyDescent="0.35">
      <c r="O283" s="30"/>
      <c r="P283" s="30"/>
    </row>
    <row r="284" spans="15:16" x14ac:dyDescent="0.35">
      <c r="O284" s="30"/>
      <c r="P284" s="30"/>
    </row>
    <row r="285" spans="15:16" x14ac:dyDescent="0.35">
      <c r="O285" s="30"/>
      <c r="P285" s="30"/>
    </row>
    <row r="286" spans="15:16" x14ac:dyDescent="0.35">
      <c r="O286" s="30"/>
      <c r="P286" s="30"/>
    </row>
    <row r="287" spans="15:16" x14ac:dyDescent="0.35">
      <c r="O287" s="30"/>
      <c r="P287" s="30"/>
    </row>
    <row r="288" spans="15:16" x14ac:dyDescent="0.35">
      <c r="O288" s="30"/>
      <c r="P288" s="30"/>
    </row>
    <row r="289" spans="15:16" x14ac:dyDescent="0.35">
      <c r="O289" s="30"/>
      <c r="P289" s="30"/>
    </row>
    <row r="290" spans="15:16" x14ac:dyDescent="0.35">
      <c r="O290" s="30"/>
      <c r="P290" s="30"/>
    </row>
    <row r="291" spans="15:16" x14ac:dyDescent="0.35">
      <c r="O291" s="30"/>
      <c r="P291" s="30"/>
    </row>
    <row r="292" spans="15:16" x14ac:dyDescent="0.35">
      <c r="O292" s="30"/>
      <c r="P292" s="30"/>
    </row>
    <row r="293" spans="15:16" x14ac:dyDescent="0.35">
      <c r="O293" s="30"/>
      <c r="P293" s="30"/>
    </row>
    <row r="294" spans="15:16" x14ac:dyDescent="0.35">
      <c r="O294" s="30"/>
      <c r="P294" s="30"/>
    </row>
    <row r="295" spans="15:16" x14ac:dyDescent="0.35">
      <c r="O295" s="30"/>
      <c r="P295" s="30"/>
    </row>
    <row r="296" spans="15:16" x14ac:dyDescent="0.35">
      <c r="O296" s="30"/>
      <c r="P296" s="30"/>
    </row>
    <row r="297" spans="15:16" x14ac:dyDescent="0.35">
      <c r="O297" s="30"/>
      <c r="P297" s="30"/>
    </row>
    <row r="298" spans="15:16" x14ac:dyDescent="0.35">
      <c r="O298" s="30"/>
      <c r="P298" s="30"/>
    </row>
    <row r="299" spans="15:16" x14ac:dyDescent="0.35">
      <c r="O299" s="30"/>
      <c r="P299" s="30"/>
    </row>
    <row r="300" spans="15:16" x14ac:dyDescent="0.35">
      <c r="O300" s="30"/>
      <c r="P300" s="30"/>
    </row>
    <row r="301" spans="15:16" x14ac:dyDescent="0.35">
      <c r="O301" s="30"/>
      <c r="P301" s="30"/>
    </row>
    <row r="302" spans="15:16" x14ac:dyDescent="0.35">
      <c r="O302" s="30"/>
      <c r="P302" s="30"/>
    </row>
    <row r="303" spans="15:16" x14ac:dyDescent="0.35">
      <c r="O303" s="30"/>
      <c r="P303" s="30"/>
    </row>
    <row r="304" spans="15:16" x14ac:dyDescent="0.35">
      <c r="O304" s="30"/>
      <c r="P304" s="30"/>
    </row>
    <row r="305" spans="15:16" x14ac:dyDescent="0.35">
      <c r="O305" s="30"/>
      <c r="P305" s="30"/>
    </row>
    <row r="306" spans="15:16" x14ac:dyDescent="0.35">
      <c r="O306" s="30"/>
      <c r="P306" s="30"/>
    </row>
    <row r="307" spans="15:16" x14ac:dyDescent="0.35">
      <c r="O307" s="30"/>
      <c r="P307" s="30"/>
    </row>
    <row r="308" spans="15:16" x14ac:dyDescent="0.35">
      <c r="O308" s="30"/>
      <c r="P308" s="30"/>
    </row>
    <row r="309" spans="15:16" x14ac:dyDescent="0.35">
      <c r="O309" s="30"/>
      <c r="P309" s="30"/>
    </row>
    <row r="310" spans="15:16" x14ac:dyDescent="0.35">
      <c r="O310" s="30"/>
      <c r="P310" s="30"/>
    </row>
    <row r="311" spans="15:16" x14ac:dyDescent="0.35">
      <c r="O311" s="30"/>
      <c r="P311" s="30"/>
    </row>
    <row r="312" spans="15:16" x14ac:dyDescent="0.35">
      <c r="O312" s="30"/>
      <c r="P312" s="30"/>
    </row>
    <row r="313" spans="15:16" x14ac:dyDescent="0.35">
      <c r="O313" s="30"/>
      <c r="P313" s="30"/>
    </row>
    <row r="314" spans="15:16" x14ac:dyDescent="0.35">
      <c r="O314" s="30"/>
      <c r="P314" s="30"/>
    </row>
    <row r="315" spans="15:16" x14ac:dyDescent="0.35">
      <c r="O315" s="30"/>
      <c r="P315" s="30"/>
    </row>
    <row r="316" spans="15:16" x14ac:dyDescent="0.35">
      <c r="O316" s="30"/>
      <c r="P316" s="30"/>
    </row>
    <row r="317" spans="15:16" x14ac:dyDescent="0.35">
      <c r="O317" s="30"/>
      <c r="P317" s="30"/>
    </row>
    <row r="318" spans="15:16" x14ac:dyDescent="0.35">
      <c r="O318" s="30"/>
      <c r="P318" s="30"/>
    </row>
    <row r="319" spans="15:16" x14ac:dyDescent="0.35">
      <c r="O319" s="30"/>
      <c r="P319" s="30"/>
    </row>
    <row r="320" spans="15:16" x14ac:dyDescent="0.35">
      <c r="O320" s="30"/>
      <c r="P320" s="30"/>
    </row>
    <row r="321" spans="15:16" x14ac:dyDescent="0.35">
      <c r="O321" s="30"/>
      <c r="P321" s="30"/>
    </row>
    <row r="322" spans="15:16" x14ac:dyDescent="0.35">
      <c r="O322" s="30"/>
      <c r="P322" s="30"/>
    </row>
    <row r="323" spans="15:16" x14ac:dyDescent="0.35">
      <c r="O323" s="30"/>
      <c r="P323" s="30"/>
    </row>
    <row r="324" spans="15:16" x14ac:dyDescent="0.35">
      <c r="O324" s="30"/>
      <c r="P324" s="30"/>
    </row>
    <row r="325" spans="15:16" x14ac:dyDescent="0.35">
      <c r="O325" s="30"/>
      <c r="P325" s="30"/>
    </row>
    <row r="326" spans="15:16" x14ac:dyDescent="0.35">
      <c r="O326" s="30"/>
      <c r="P326" s="30"/>
    </row>
    <row r="327" spans="15:16" x14ac:dyDescent="0.35">
      <c r="O327" s="30"/>
      <c r="P327" s="30"/>
    </row>
    <row r="328" spans="15:16" x14ac:dyDescent="0.35">
      <c r="O328" s="30"/>
      <c r="P328" s="30"/>
    </row>
    <row r="329" spans="15:16" x14ac:dyDescent="0.35">
      <c r="O329" s="30"/>
      <c r="P329" s="30"/>
    </row>
    <row r="330" spans="15:16" x14ac:dyDescent="0.35">
      <c r="O330" s="30"/>
      <c r="P330" s="30"/>
    </row>
    <row r="331" spans="15:16" x14ac:dyDescent="0.35">
      <c r="O331" s="30"/>
      <c r="P331" s="30"/>
    </row>
    <row r="332" spans="15:16" x14ac:dyDescent="0.35">
      <c r="O332" s="30"/>
      <c r="P332" s="30"/>
    </row>
    <row r="333" spans="15:16" x14ac:dyDescent="0.35">
      <c r="O333" s="30"/>
      <c r="P333" s="30"/>
    </row>
    <row r="334" spans="15:16" x14ac:dyDescent="0.35">
      <c r="O334" s="30"/>
      <c r="P334" s="30"/>
    </row>
    <row r="335" spans="15:16" x14ac:dyDescent="0.35">
      <c r="O335" s="30"/>
      <c r="P335" s="30"/>
    </row>
  </sheetData>
  <sheetProtection password="C4B7" sheet="1" objects="1" scenarios="1"/>
  <protectedRanges>
    <protectedRange sqref="E1:E1048576" name="Диапазон1"/>
  </protectedRanges>
  <mergeCells count="19">
    <mergeCell ref="C44:E44"/>
    <mergeCell ref="C45:E45"/>
    <mergeCell ref="A1:E1"/>
    <mergeCell ref="C2:E2"/>
    <mergeCell ref="A3:E3"/>
    <mergeCell ref="A5:E5"/>
    <mergeCell ref="A6:A38"/>
    <mergeCell ref="B12:B14"/>
    <mergeCell ref="C12:C14"/>
    <mergeCell ref="D12:E12"/>
    <mergeCell ref="B15:B17"/>
    <mergeCell ref="C15:C17"/>
    <mergeCell ref="D15:E15"/>
    <mergeCell ref="B27:B29"/>
    <mergeCell ref="C27:C29"/>
    <mergeCell ref="D27:E27"/>
    <mergeCell ref="B36:B38"/>
    <mergeCell ref="C36:C38"/>
    <mergeCell ref="D36:E36"/>
  </mergeCells>
  <conditionalFormatting sqref="C44">
    <cfRule type="expression" dxfId="1" priority="2">
      <formula>"Вы ответили не на все вопросы анкеты. Пожалуйста, продолжите заполнение"</formula>
    </cfRule>
    <cfRule type="expression" dxfId="0" priority="3">
      <formula>"Вы ответили на все вопросы Анкеты. Пожалуйста, перейдите на лист Образовательные результаты"</formula>
    </cfRule>
  </conditionalFormatting>
  <dataValidations count="6">
    <dataValidation type="list" allowBlank="1" showInputMessage="1" showErrorMessage="1" sqref="E8:E10 E39:E41">
      <formula1>данет</formula1>
      <formula2>0</formula2>
    </dataValidation>
    <dataValidation type="whole" operator="greaterThanOrEqual" allowBlank="1" showInputMessage="1" showErrorMessage="1" sqref="E16:E26">
      <formula1>0</formula1>
      <formula2>0</formula2>
    </dataValidation>
    <dataValidation type="list" allowBlank="1" showInputMessage="1" showErrorMessage="1" prompt="!Выберите соответствующее название из выпадающего списка!" sqref="E6">
      <formula1>муниципалитеты</formula1>
      <formula2>0</formula2>
    </dataValidation>
    <dataValidation type="whole" operator="greaterThanOrEqual" allowBlank="1" showInputMessage="1" showErrorMessage="1" error="Введите целое числовое значение! " sqref="E13:E14">
      <formula1>0</formula1>
      <formula2>0</formula2>
    </dataValidation>
    <dataValidation type="whole" operator="greaterThanOrEqual" allowBlank="1" showInputMessage="1" showErrorMessage="1" error="Введите целое числовое значение" sqref="E28:E35">
      <formula1>0</formula1>
      <formula2>0</formula2>
    </dataValidation>
    <dataValidation type="list" allowBlank="1" showInputMessage="1" showErrorMessage="1" sqref="E11">
      <formula1>ГС</formula1>
      <formula2>0</formula2>
    </dataValidation>
  </dataValidations>
  <pageMargins left="0.7" right="0.7" top="0.75" bottom="0.75" header="0.51180555555555496" footer="0.51180555555555496"/>
  <pageSetup paperSize="9" firstPageNumber="0" fitToHeight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!Выберите соответствующее название из выпадающего списка!">
          <x14:formula1>
            <xm:f>OFFSET(Лист2!$O$2,MATCH($E$6,Лист2!$O:$O,0)-2,1,COUNTIF(Лист2!$O:$O,$E$6),1)</xm:f>
          </x14:formula1>
          <x14:formula2>
            <xm:f>0</xm:f>
          </x14:formula2>
          <xm:sqref>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D14" zoomScale="125" zoomScaleNormal="80" workbookViewId="0">
      <selection activeCell="E6" sqref="E6"/>
    </sheetView>
  </sheetViews>
  <sheetFormatPr defaultColWidth="8.453125" defaultRowHeight="14.5" x14ac:dyDescent="0.35"/>
  <cols>
    <col min="1" max="1" width="10.6328125" customWidth="1"/>
    <col min="2" max="2" width="12.36328125" customWidth="1"/>
    <col min="3" max="3" width="44.453125" customWidth="1"/>
    <col min="4" max="4" width="96.54296875" customWidth="1"/>
    <col min="5" max="5" width="18.08984375" customWidth="1"/>
    <col min="6" max="6" width="17.90625" customWidth="1"/>
  </cols>
  <sheetData>
    <row r="1" spans="1:6" x14ac:dyDescent="0.35">
      <c r="A1" s="129" t="s">
        <v>504</v>
      </c>
      <c r="B1" s="129"/>
      <c r="C1" s="129"/>
      <c r="D1" s="129"/>
      <c r="E1" s="129"/>
    </row>
    <row r="2" spans="1:6" x14ac:dyDescent="0.35">
      <c r="A2" s="28"/>
      <c r="B2" s="29"/>
      <c r="C2" s="130"/>
      <c r="D2" s="130"/>
      <c r="E2" s="130"/>
    </row>
    <row r="3" spans="1:6" ht="14.4" customHeight="1" x14ac:dyDescent="0.35">
      <c r="A3" s="131" t="s">
        <v>505</v>
      </c>
      <c r="B3" s="131"/>
      <c r="C3" s="131"/>
      <c r="D3" s="131"/>
      <c r="E3" s="131"/>
    </row>
    <row r="4" spans="1:6" ht="28.5" x14ac:dyDescent="0.35">
      <c r="A4" s="31" t="s">
        <v>506</v>
      </c>
      <c r="B4" s="31" t="s">
        <v>507</v>
      </c>
      <c r="C4" s="31" t="s">
        <v>437</v>
      </c>
      <c r="D4" s="31" t="s">
        <v>438</v>
      </c>
      <c r="E4" s="32" t="s">
        <v>439</v>
      </c>
    </row>
    <row r="5" spans="1:6" ht="42.65" customHeight="1" x14ac:dyDescent="0.35">
      <c r="A5" s="141">
        <v>1</v>
      </c>
      <c r="B5" s="136" t="s">
        <v>441</v>
      </c>
      <c r="C5" s="137" t="s">
        <v>508</v>
      </c>
      <c r="D5" s="57" t="s">
        <v>509</v>
      </c>
      <c r="E5" s="58">
        <v>1</v>
      </c>
      <c r="F5" s="26" t="str">
        <f t="shared" ref="F5:F28" si="0">IF(E5="","Ячейка не заполнена!","")</f>
        <v/>
      </c>
    </row>
    <row r="6" spans="1:6" ht="42.5" x14ac:dyDescent="0.35">
      <c r="A6" s="141"/>
      <c r="B6" s="136"/>
      <c r="C6" s="137"/>
      <c r="D6" s="57" t="s">
        <v>510</v>
      </c>
      <c r="E6" s="58">
        <v>2</v>
      </c>
      <c r="F6" s="26" t="str">
        <f t="shared" si="0"/>
        <v/>
      </c>
    </row>
    <row r="7" spans="1:6" ht="42.65" customHeight="1" x14ac:dyDescent="0.35">
      <c r="A7" s="141"/>
      <c r="B7" s="136" t="s">
        <v>380</v>
      </c>
      <c r="C7" s="137" t="s">
        <v>511</v>
      </c>
      <c r="D7" s="57" t="s">
        <v>512</v>
      </c>
      <c r="E7" s="58">
        <v>2</v>
      </c>
      <c r="F7" s="26" t="str">
        <f t="shared" si="0"/>
        <v/>
      </c>
    </row>
    <row r="8" spans="1:6" ht="42.5" x14ac:dyDescent="0.35">
      <c r="A8" s="141"/>
      <c r="B8" s="136"/>
      <c r="C8" s="137"/>
      <c r="D8" s="57" t="s">
        <v>513</v>
      </c>
      <c r="E8" s="58">
        <v>3</v>
      </c>
      <c r="F8" s="26" t="str">
        <f t="shared" si="0"/>
        <v/>
      </c>
    </row>
    <row r="9" spans="1:6" ht="42.65" customHeight="1" x14ac:dyDescent="0.35">
      <c r="A9" s="141"/>
      <c r="B9" s="136" t="s">
        <v>382</v>
      </c>
      <c r="C9" s="137" t="s">
        <v>514</v>
      </c>
      <c r="D9" s="57" t="s">
        <v>515</v>
      </c>
      <c r="E9" s="58">
        <v>1</v>
      </c>
      <c r="F9" s="26" t="str">
        <f t="shared" si="0"/>
        <v/>
      </c>
    </row>
    <row r="10" spans="1:6" ht="42.5" x14ac:dyDescent="0.35">
      <c r="A10" s="141"/>
      <c r="B10" s="136"/>
      <c r="C10" s="137"/>
      <c r="D10" s="57" t="s">
        <v>516</v>
      </c>
      <c r="E10" s="58">
        <v>0</v>
      </c>
      <c r="F10" s="26" t="str">
        <f t="shared" si="0"/>
        <v/>
      </c>
    </row>
    <row r="11" spans="1:6" ht="42.65" customHeight="1" x14ac:dyDescent="0.35">
      <c r="A11" s="141"/>
      <c r="B11" s="136" t="s">
        <v>448</v>
      </c>
      <c r="C11" s="137" t="s">
        <v>517</v>
      </c>
      <c r="D11" s="57" t="s">
        <v>518</v>
      </c>
      <c r="E11" s="58">
        <v>1</v>
      </c>
      <c r="F11" s="26" t="str">
        <f t="shared" si="0"/>
        <v/>
      </c>
    </row>
    <row r="12" spans="1:6" ht="42.5" x14ac:dyDescent="0.35">
      <c r="A12" s="141"/>
      <c r="B12" s="136"/>
      <c r="C12" s="137"/>
      <c r="D12" s="57" t="s">
        <v>519</v>
      </c>
      <c r="E12" s="58">
        <v>1</v>
      </c>
      <c r="F12" s="26" t="str">
        <f t="shared" si="0"/>
        <v/>
      </c>
    </row>
    <row r="13" spans="1:6" ht="28.75" customHeight="1" x14ac:dyDescent="0.35">
      <c r="A13" s="141"/>
      <c r="B13" s="136" t="s">
        <v>450</v>
      </c>
      <c r="C13" s="137" t="s">
        <v>520</v>
      </c>
      <c r="D13" s="59" t="s">
        <v>521</v>
      </c>
      <c r="E13" s="58">
        <v>2</v>
      </c>
      <c r="F13" s="26" t="str">
        <f t="shared" si="0"/>
        <v/>
      </c>
    </row>
    <row r="14" spans="1:6" ht="28.5" x14ac:dyDescent="0.35">
      <c r="A14" s="141"/>
      <c r="B14" s="136"/>
      <c r="C14" s="137"/>
      <c r="D14" s="59" t="s">
        <v>522</v>
      </c>
      <c r="E14" s="58">
        <v>0</v>
      </c>
      <c r="F14" s="26" t="str">
        <f t="shared" si="0"/>
        <v/>
      </c>
    </row>
    <row r="15" spans="1:6" ht="28.5" x14ac:dyDescent="0.35">
      <c r="A15" s="141"/>
      <c r="B15" s="136"/>
      <c r="C15" s="137"/>
      <c r="D15" s="60" t="s">
        <v>523</v>
      </c>
      <c r="E15" s="58">
        <v>0</v>
      </c>
      <c r="F15" s="26" t="str">
        <f t="shared" si="0"/>
        <v/>
      </c>
    </row>
    <row r="16" spans="1:6" ht="28.75" customHeight="1" x14ac:dyDescent="0.35">
      <c r="A16" s="141"/>
      <c r="B16" s="136" t="s">
        <v>452</v>
      </c>
      <c r="C16" s="137" t="s">
        <v>524</v>
      </c>
      <c r="D16" s="59" t="s">
        <v>521</v>
      </c>
      <c r="E16" s="58">
        <v>0</v>
      </c>
      <c r="F16" s="26" t="str">
        <f t="shared" si="0"/>
        <v/>
      </c>
    </row>
    <row r="17" spans="1:6" ht="28.5" x14ac:dyDescent="0.35">
      <c r="A17" s="141"/>
      <c r="B17" s="136"/>
      <c r="C17" s="137"/>
      <c r="D17" s="59" t="s">
        <v>522</v>
      </c>
      <c r="E17" s="58">
        <v>0</v>
      </c>
      <c r="F17" s="26" t="str">
        <f t="shared" si="0"/>
        <v/>
      </c>
    </row>
    <row r="18" spans="1:6" ht="28.5" x14ac:dyDescent="0.35">
      <c r="A18" s="141"/>
      <c r="B18" s="136"/>
      <c r="C18" s="137"/>
      <c r="D18" s="60" t="s">
        <v>525</v>
      </c>
      <c r="E18" s="58">
        <v>3</v>
      </c>
      <c r="F18" s="26" t="str">
        <f t="shared" si="0"/>
        <v/>
      </c>
    </row>
    <row r="19" spans="1:6" ht="42.65" customHeight="1" x14ac:dyDescent="0.35">
      <c r="A19" s="141"/>
      <c r="B19" s="136" t="s">
        <v>455</v>
      </c>
      <c r="C19" s="137" t="s">
        <v>526</v>
      </c>
      <c r="D19" s="59" t="s">
        <v>527</v>
      </c>
      <c r="E19" s="58">
        <v>0</v>
      </c>
      <c r="F19" s="26" t="str">
        <f t="shared" si="0"/>
        <v/>
      </c>
    </row>
    <row r="20" spans="1:6" ht="42.5" x14ac:dyDescent="0.35">
      <c r="A20" s="141"/>
      <c r="B20" s="136"/>
      <c r="C20" s="137"/>
      <c r="D20" s="59" t="s">
        <v>528</v>
      </c>
      <c r="E20" s="58" t="s">
        <v>7</v>
      </c>
      <c r="F20" s="26" t="str">
        <f t="shared" si="0"/>
        <v/>
      </c>
    </row>
    <row r="21" spans="1:6" ht="42.5" x14ac:dyDescent="0.35">
      <c r="A21" s="141"/>
      <c r="B21" s="136"/>
      <c r="C21" s="137"/>
      <c r="D21" s="59" t="s">
        <v>529</v>
      </c>
      <c r="E21" s="58">
        <v>0</v>
      </c>
      <c r="F21" s="26" t="str">
        <f t="shared" si="0"/>
        <v/>
      </c>
    </row>
    <row r="22" spans="1:6" ht="42.5" x14ac:dyDescent="0.35">
      <c r="A22" s="141"/>
      <c r="B22" s="136"/>
      <c r="C22" s="137"/>
      <c r="D22" s="60" t="s">
        <v>530</v>
      </c>
      <c r="E22" s="58">
        <v>0</v>
      </c>
      <c r="F22" s="26" t="str">
        <f t="shared" si="0"/>
        <v/>
      </c>
    </row>
    <row r="23" spans="1:6" ht="42.65" customHeight="1" x14ac:dyDescent="0.35">
      <c r="A23" s="141"/>
      <c r="B23" s="140" t="s">
        <v>460</v>
      </c>
      <c r="C23" s="137" t="s">
        <v>531</v>
      </c>
      <c r="D23" s="59" t="s">
        <v>532</v>
      </c>
      <c r="E23" s="58">
        <v>0</v>
      </c>
      <c r="F23" s="26" t="str">
        <f t="shared" si="0"/>
        <v/>
      </c>
    </row>
    <row r="24" spans="1:6" ht="42.5" x14ac:dyDescent="0.35">
      <c r="A24" s="141"/>
      <c r="B24" s="140"/>
      <c r="C24" s="137"/>
      <c r="D24" s="59" t="s">
        <v>533</v>
      </c>
      <c r="E24" s="58">
        <v>0</v>
      </c>
      <c r="F24" s="26" t="str">
        <f t="shared" si="0"/>
        <v/>
      </c>
    </row>
    <row r="25" spans="1:6" ht="42.5" x14ac:dyDescent="0.35">
      <c r="A25" s="141"/>
      <c r="B25" s="140"/>
      <c r="C25" s="137"/>
      <c r="D25" s="59" t="s">
        <v>534</v>
      </c>
      <c r="E25" s="58" t="s">
        <v>7</v>
      </c>
      <c r="F25" s="26" t="str">
        <f t="shared" si="0"/>
        <v/>
      </c>
    </row>
    <row r="26" spans="1:6" ht="42.5" x14ac:dyDescent="0.35">
      <c r="A26" s="141"/>
      <c r="B26" s="140"/>
      <c r="C26" s="137"/>
      <c r="D26" s="59" t="s">
        <v>535</v>
      </c>
      <c r="E26" s="58">
        <v>0</v>
      </c>
      <c r="F26" s="26" t="str">
        <f t="shared" si="0"/>
        <v/>
      </c>
    </row>
    <row r="27" spans="1:6" ht="42.5" x14ac:dyDescent="0.35">
      <c r="A27" s="141"/>
      <c r="B27" s="140"/>
      <c r="C27" s="137"/>
      <c r="D27" s="60" t="s">
        <v>536</v>
      </c>
      <c r="E27" s="58">
        <v>0</v>
      </c>
      <c r="F27" s="26" t="str">
        <f t="shared" si="0"/>
        <v/>
      </c>
    </row>
    <row r="28" spans="1:6" ht="70.5" x14ac:dyDescent="0.35">
      <c r="A28" s="141"/>
      <c r="B28" s="56" t="s">
        <v>482</v>
      </c>
      <c r="C28" s="61" t="s">
        <v>537</v>
      </c>
      <c r="D28" s="57" t="s">
        <v>538</v>
      </c>
      <c r="E28" s="62">
        <v>0</v>
      </c>
      <c r="F28" s="26" t="str">
        <f t="shared" si="0"/>
        <v/>
      </c>
    </row>
    <row r="29" spans="1:6" ht="14.4" customHeight="1" x14ac:dyDescent="0.35">
      <c r="A29" s="131" t="s">
        <v>539</v>
      </c>
      <c r="B29" s="131"/>
      <c r="C29" s="131"/>
      <c r="D29" s="131"/>
      <c r="E29" s="131"/>
    </row>
    <row r="30" spans="1:6" ht="28.5" x14ac:dyDescent="0.35">
      <c r="A30" s="31" t="s">
        <v>506</v>
      </c>
      <c r="B30" s="31" t="s">
        <v>507</v>
      </c>
      <c r="C30" s="31" t="s">
        <v>437</v>
      </c>
      <c r="D30" s="31" t="s">
        <v>438</v>
      </c>
      <c r="E30" s="32" t="s">
        <v>439</v>
      </c>
    </row>
    <row r="31" spans="1:6" ht="42.65" customHeight="1" x14ac:dyDescent="0.35">
      <c r="A31" s="135">
        <v>2</v>
      </c>
      <c r="B31" s="136" t="s">
        <v>540</v>
      </c>
      <c r="C31" s="137" t="s">
        <v>541</v>
      </c>
      <c r="D31" s="57" t="s">
        <v>542</v>
      </c>
      <c r="E31" s="63">
        <v>0</v>
      </c>
      <c r="F31" s="26" t="str">
        <f>IF(E31="","Ячейка не заполнена!","")</f>
        <v/>
      </c>
    </row>
    <row r="32" spans="1:6" ht="56.5" x14ac:dyDescent="0.35">
      <c r="A32" s="135"/>
      <c r="B32" s="136"/>
      <c r="C32" s="137"/>
      <c r="D32" s="57" t="s">
        <v>543</v>
      </c>
      <c r="E32" s="63">
        <v>0</v>
      </c>
      <c r="F32" s="26" t="str">
        <f>IF(E32="","Ячейка не заполнена!","")</f>
        <v/>
      </c>
    </row>
    <row r="35" spans="2:5" ht="59" customHeight="1" x14ac:dyDescent="0.55000000000000004">
      <c r="B35" s="138" t="str">
        <f>IF(OR(F5="Ячейка не заполнена!",F6="Ячейка не заполнена!",F7="Ячейка не заполнена!",F8="Ячейка не заполнена!",F9="Ячейка не заполнена!",F10="Ячейка не заполнена!",F11="Ячейка не заполнена!",F13="Ячейка не заполнена!",F14="Ячейка не заполнена!",F16="Ячейка не заполнена!",F17="Ячейка не заполнена!",F18="Ячейка не заполнена!",F19="Ячейка не заполнена!",F20="Ячейка не заполнена!",F21="Ячейка не заполнена!",F22="Ячейка не заполнена!",F23="Ячейка не заполнена!",F24="Ячейка не заполнена!",F25="Ячейка не заполнена!",F26="Ячейка не заполнена!",F27="Ячейка не заполнена!",F28="Ячейка не заполнена!",F31="Ячейка не заполнена!",F32="Ячейка не заполнена!"),"Вы ответили не на все вопросы. Пожалуйста, продолжите заполнение","")</f>
        <v/>
      </c>
      <c r="C35" s="138"/>
      <c r="D35" s="138"/>
      <c r="E35" s="64" t="str">
        <f>IF(B36="","!","")</f>
        <v/>
      </c>
    </row>
    <row r="36" spans="2:5" ht="60.65" customHeight="1" x14ac:dyDescent="0.55000000000000004">
      <c r="B36" s="139" t="str">
        <f>IF(OR(F5="Ячейка не заполнена!",F6="Ячейка не заполнена!",F7="Ячейка не заполнена!",F8="Ячейка не заполнена!",F9="Ячейка не заполнена!",F10="Ячейка не заполнена!",F11="Ячейка не заполнена!",F13="Ячейка не заполнена!",F14="Ячейка не заполнена!",F16="Ячейка не заполнена!",F17="Ячейка не заполнена!",F18="Ячейка не заполнена!",F19="Ячейка не заполнена!",F20="Ячейка не заполнена!",F21="Ячейка не заполнена!",F22="Ячейка не заполнена!",F23="Ячейка не заполнена!",F24="Ячейка не заполнена!",F25="Ячейка не заполнена!",F26="Ячейка не заполнена!",F27="Ячейка не заполнена!",F28="Ячейка не заполнена!",F31="Ячейка не заполнена!",F32="Ячейка не заполнена!"),"","Пожалуйста, перейдите на лист Ресурсные дефициты и социальные условия")</f>
        <v>Пожалуйста, перейдите на лист Ресурсные дефициты и социальные условия</v>
      </c>
      <c r="C36" s="139"/>
      <c r="D36" s="139"/>
      <c r="E36" s="139"/>
    </row>
  </sheetData>
  <sheetProtection password="C4B7" sheet="1" objects="1" scenarios="1"/>
  <protectedRanges>
    <protectedRange sqref="E1:E1048576" name="Диапазон1"/>
  </protectedRanges>
  <mergeCells count="26">
    <mergeCell ref="A1:E1"/>
    <mergeCell ref="C2:E2"/>
    <mergeCell ref="A3:E3"/>
    <mergeCell ref="A5:A28"/>
    <mergeCell ref="B5:B6"/>
    <mergeCell ref="C5:C6"/>
    <mergeCell ref="B7:B8"/>
    <mergeCell ref="C7:C8"/>
    <mergeCell ref="B9:B10"/>
    <mergeCell ref="C9:C10"/>
    <mergeCell ref="B11:B12"/>
    <mergeCell ref="C11:C12"/>
    <mergeCell ref="B13:B15"/>
    <mergeCell ref="C13:C15"/>
    <mergeCell ref="B16:B18"/>
    <mergeCell ref="C16:C18"/>
    <mergeCell ref="B19:B22"/>
    <mergeCell ref="C19:C22"/>
    <mergeCell ref="B23:B27"/>
    <mergeCell ref="C23:C27"/>
    <mergeCell ref="A29:E29"/>
    <mergeCell ref="A31:A32"/>
    <mergeCell ref="B31:B32"/>
    <mergeCell ref="C31:C32"/>
    <mergeCell ref="B35:D35"/>
    <mergeCell ref="B36:E36"/>
  </mergeCells>
  <dataValidations count="3">
    <dataValidation operator="greaterThanOrEqual" allowBlank="1" showInputMessage="1" showErrorMessage="1" sqref="E31:E32">
      <formula1>0</formula1>
      <formula2>0</formula2>
    </dataValidation>
    <dataValidation type="decimal" allowBlank="1" showInputMessage="1" showErrorMessage="1" sqref="E28">
      <formula1>0</formula1>
      <formula2>1</formula2>
    </dataValidation>
    <dataValidation allowBlank="1" showInputMessage="1" showErrorMessage="1" promptTitle="Допустимо только целое число" sqref="E5:E27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D22" zoomScale="141" zoomScaleNormal="90" workbookViewId="0">
      <selection activeCell="E10" sqref="E10"/>
    </sheetView>
  </sheetViews>
  <sheetFormatPr defaultColWidth="8.453125" defaultRowHeight="14.5" x14ac:dyDescent="0.35"/>
  <cols>
    <col min="1" max="1" width="10.36328125" customWidth="1"/>
    <col min="2" max="2" width="12.6328125" customWidth="1"/>
    <col min="3" max="3" width="44.08984375" customWidth="1"/>
    <col min="4" max="4" width="89.453125" customWidth="1"/>
    <col min="5" max="5" width="12.36328125" customWidth="1"/>
    <col min="6" max="6" width="19.453125" customWidth="1"/>
  </cols>
  <sheetData>
    <row r="1" spans="1:6" x14ac:dyDescent="0.35">
      <c r="A1" s="129" t="s">
        <v>544</v>
      </c>
      <c r="B1" s="129"/>
      <c r="C1" s="129"/>
      <c r="D1" s="129"/>
      <c r="E1" s="129"/>
    </row>
    <row r="2" spans="1:6" x14ac:dyDescent="0.35">
      <c r="A2" s="28"/>
      <c r="B2" s="29"/>
      <c r="C2" s="130"/>
      <c r="D2" s="130"/>
      <c r="E2" s="130"/>
    </row>
    <row r="3" spans="1:6" ht="14.4" customHeight="1" x14ac:dyDescent="0.35">
      <c r="A3" s="131" t="s">
        <v>545</v>
      </c>
      <c r="B3" s="131"/>
      <c r="C3" s="131"/>
      <c r="D3" s="131"/>
      <c r="E3" s="131"/>
    </row>
    <row r="4" spans="1:6" ht="28.5" x14ac:dyDescent="0.35">
      <c r="A4" s="31" t="s">
        <v>506</v>
      </c>
      <c r="B4" s="31" t="s">
        <v>507</v>
      </c>
      <c r="C4" s="31" t="s">
        <v>437</v>
      </c>
      <c r="D4" s="31" t="s">
        <v>438</v>
      </c>
      <c r="E4" s="32" t="s">
        <v>439</v>
      </c>
    </row>
    <row r="5" spans="1:6" ht="98" x14ac:dyDescent="0.35">
      <c r="A5" s="143">
        <v>2</v>
      </c>
      <c r="B5" s="65" t="s">
        <v>403</v>
      </c>
      <c r="C5" s="66" t="s">
        <v>546</v>
      </c>
      <c r="D5" s="67" t="s">
        <v>547</v>
      </c>
      <c r="E5" s="68">
        <v>1</v>
      </c>
      <c r="F5" s="69" t="str">
        <f t="shared" ref="F5:F11" si="0">IF(E5="","Ячейка не заполнена!","")</f>
        <v/>
      </c>
    </row>
    <row r="6" spans="1:6" ht="70" x14ac:dyDescent="0.35">
      <c r="A6" s="143"/>
      <c r="B6" s="65" t="s">
        <v>405</v>
      </c>
      <c r="C6" s="66" t="s">
        <v>548</v>
      </c>
      <c r="D6" s="67" t="s">
        <v>549</v>
      </c>
      <c r="E6" s="68">
        <v>1</v>
      </c>
      <c r="F6" s="69" t="str">
        <f t="shared" si="0"/>
        <v/>
      </c>
    </row>
    <row r="7" spans="1:6" ht="55.25" customHeight="1" x14ac:dyDescent="0.35">
      <c r="A7" s="143"/>
      <c r="B7" s="144" t="s">
        <v>407</v>
      </c>
      <c r="C7" s="145" t="s">
        <v>550</v>
      </c>
      <c r="D7" s="67" t="s">
        <v>551</v>
      </c>
      <c r="E7" s="70">
        <v>0.161</v>
      </c>
      <c r="F7" s="69" t="str">
        <f t="shared" si="0"/>
        <v/>
      </c>
    </row>
    <row r="8" spans="1:6" ht="42" x14ac:dyDescent="0.35">
      <c r="A8" s="143"/>
      <c r="B8" s="144"/>
      <c r="C8" s="145"/>
      <c r="D8" s="67" t="s">
        <v>552</v>
      </c>
      <c r="E8" s="70">
        <v>0.19500000000000001</v>
      </c>
      <c r="F8" s="69" t="str">
        <f t="shared" si="0"/>
        <v/>
      </c>
    </row>
    <row r="9" spans="1:6" ht="28" x14ac:dyDescent="0.35">
      <c r="A9" s="143"/>
      <c r="B9" s="144"/>
      <c r="C9" s="145"/>
      <c r="D9" s="67" t="s">
        <v>553</v>
      </c>
      <c r="E9" s="70">
        <v>0.14399999999999999</v>
      </c>
      <c r="F9" s="69" t="str">
        <f t="shared" si="0"/>
        <v/>
      </c>
    </row>
    <row r="10" spans="1:6" ht="42" x14ac:dyDescent="0.35">
      <c r="A10" s="143"/>
      <c r="B10" s="144"/>
      <c r="C10" s="145"/>
      <c r="D10" s="67" t="s">
        <v>554</v>
      </c>
      <c r="E10" s="70">
        <v>0</v>
      </c>
      <c r="F10" s="69" t="str">
        <f t="shared" si="0"/>
        <v/>
      </c>
    </row>
    <row r="11" spans="1:6" ht="53" customHeight="1" x14ac:dyDescent="0.35">
      <c r="A11" s="143"/>
      <c r="B11" s="65" t="s">
        <v>555</v>
      </c>
      <c r="C11" s="66" t="s">
        <v>556</v>
      </c>
      <c r="D11" s="67" t="s">
        <v>557</v>
      </c>
      <c r="E11" s="70">
        <v>0</v>
      </c>
      <c r="F11" s="69" t="str">
        <f t="shared" si="0"/>
        <v/>
      </c>
    </row>
    <row r="12" spans="1:6" ht="26.4" customHeight="1" x14ac:dyDescent="0.35">
      <c r="A12" s="143"/>
      <c r="B12" s="149" t="s">
        <v>558</v>
      </c>
      <c r="C12" s="149"/>
      <c r="D12" s="149"/>
      <c r="E12" s="149"/>
      <c r="F12" s="69"/>
    </row>
    <row r="13" spans="1:6" ht="28" x14ac:dyDescent="0.35">
      <c r="A13" s="143"/>
      <c r="B13" s="65" t="s">
        <v>411</v>
      </c>
      <c r="C13" s="66" t="s">
        <v>559</v>
      </c>
      <c r="D13" s="67" t="s">
        <v>560</v>
      </c>
      <c r="E13" s="70">
        <v>0</v>
      </c>
      <c r="F13" s="69" t="str">
        <f>IF(E13="","Ячейка не заполнена!","")</f>
        <v/>
      </c>
    </row>
    <row r="14" spans="1:6" ht="44.4" customHeight="1" x14ac:dyDescent="0.35">
      <c r="A14" s="143"/>
      <c r="B14" s="144" t="s">
        <v>561</v>
      </c>
      <c r="C14" s="150" t="s">
        <v>562</v>
      </c>
      <c r="D14" s="147" t="s">
        <v>563</v>
      </c>
      <c r="E14" s="147"/>
      <c r="F14" s="69"/>
    </row>
    <row r="15" spans="1:6" x14ac:dyDescent="0.35">
      <c r="A15" s="143"/>
      <c r="B15" s="144"/>
      <c r="C15" s="150"/>
      <c r="D15" s="72" t="s">
        <v>564</v>
      </c>
      <c r="E15" s="73">
        <v>0</v>
      </c>
      <c r="F15" s="69" t="str">
        <f t="shared" ref="F15:F22" si="1">IF(E15="","Ячейка не заполнена!","")</f>
        <v/>
      </c>
    </row>
    <row r="16" spans="1:6" x14ac:dyDescent="0.35">
      <c r="A16" s="143"/>
      <c r="B16" s="144"/>
      <c r="C16" s="150"/>
      <c r="D16" s="72" t="s">
        <v>565</v>
      </c>
      <c r="E16" s="73">
        <v>0</v>
      </c>
      <c r="F16" s="69" t="str">
        <f t="shared" si="1"/>
        <v/>
      </c>
    </row>
    <row r="17" spans="1:6" x14ac:dyDescent="0.35">
      <c r="A17" s="143"/>
      <c r="B17" s="144"/>
      <c r="C17" s="150"/>
      <c r="D17" s="74" t="s">
        <v>566</v>
      </c>
      <c r="E17" s="73">
        <v>0</v>
      </c>
      <c r="F17" s="69" t="str">
        <f t="shared" si="1"/>
        <v/>
      </c>
    </row>
    <row r="18" spans="1:6" x14ac:dyDescent="0.35">
      <c r="A18" s="143"/>
      <c r="B18" s="144"/>
      <c r="C18" s="150"/>
      <c r="D18" s="74" t="s">
        <v>567</v>
      </c>
      <c r="E18" s="73">
        <v>0</v>
      </c>
      <c r="F18" s="69" t="str">
        <f t="shared" si="1"/>
        <v/>
      </c>
    </row>
    <row r="19" spans="1:6" x14ac:dyDescent="0.35">
      <c r="A19" s="143"/>
      <c r="B19" s="144"/>
      <c r="C19" s="150"/>
      <c r="D19" s="74" t="s">
        <v>568</v>
      </c>
      <c r="E19" s="73">
        <v>0</v>
      </c>
      <c r="F19" s="69" t="str">
        <f t="shared" si="1"/>
        <v/>
      </c>
    </row>
    <row r="20" spans="1:6" x14ac:dyDescent="0.35">
      <c r="A20" s="143"/>
      <c r="B20" s="144"/>
      <c r="C20" s="150"/>
      <c r="D20" s="74" t="s">
        <v>569</v>
      </c>
      <c r="E20" s="73">
        <v>0</v>
      </c>
      <c r="F20" s="69" t="str">
        <f t="shared" si="1"/>
        <v/>
      </c>
    </row>
    <row r="21" spans="1:6" x14ac:dyDescent="0.35">
      <c r="A21" s="143"/>
      <c r="B21" s="144"/>
      <c r="C21" s="150"/>
      <c r="D21" s="74" t="s">
        <v>570</v>
      </c>
      <c r="E21" s="73">
        <v>0</v>
      </c>
      <c r="F21" s="69" t="str">
        <f t="shared" si="1"/>
        <v/>
      </c>
    </row>
    <row r="22" spans="1:6" x14ac:dyDescent="0.35">
      <c r="A22" s="143"/>
      <c r="B22" s="144"/>
      <c r="C22" s="150"/>
      <c r="D22" s="74" t="s">
        <v>571</v>
      </c>
      <c r="E22" s="73">
        <v>0</v>
      </c>
      <c r="F22" s="69" t="str">
        <f t="shared" si="1"/>
        <v/>
      </c>
    </row>
    <row r="23" spans="1:6" ht="14.4" customHeight="1" x14ac:dyDescent="0.35">
      <c r="A23" s="143"/>
      <c r="B23" s="151" t="s">
        <v>415</v>
      </c>
      <c r="C23" s="145" t="s">
        <v>572</v>
      </c>
      <c r="D23" s="147" t="s">
        <v>573</v>
      </c>
      <c r="E23" s="147"/>
      <c r="F23" s="69"/>
    </row>
    <row r="24" spans="1:6" x14ac:dyDescent="0.35">
      <c r="A24" s="143"/>
      <c r="B24" s="151"/>
      <c r="C24" s="145"/>
      <c r="D24" s="74" t="s">
        <v>574</v>
      </c>
      <c r="E24" s="75">
        <v>7</v>
      </c>
      <c r="F24" s="69" t="str">
        <f>IF(E24="","Ячейка не заполнена!","")</f>
        <v/>
      </c>
    </row>
    <row r="25" spans="1:6" x14ac:dyDescent="0.35">
      <c r="A25" s="143"/>
      <c r="B25" s="151"/>
      <c r="C25" s="145"/>
      <c r="D25" s="74" t="s">
        <v>575</v>
      </c>
      <c r="E25" s="75">
        <v>0</v>
      </c>
      <c r="F25" s="69" t="str">
        <f>IF(E25="","Ячейка не заполнена!","")</f>
        <v/>
      </c>
    </row>
    <row r="26" spans="1:6" x14ac:dyDescent="0.35">
      <c r="A26" s="143"/>
      <c r="B26" s="151"/>
      <c r="C26" s="145"/>
      <c r="D26" s="74" t="s">
        <v>576</v>
      </c>
      <c r="E26" s="75">
        <v>9</v>
      </c>
      <c r="F26" s="69" t="str">
        <f>IF(E26="","Ячейка не заполнена!","")</f>
        <v/>
      </c>
    </row>
    <row r="27" spans="1:6" ht="28.25" customHeight="1" x14ac:dyDescent="0.35">
      <c r="A27" s="143"/>
      <c r="B27" s="144" t="s">
        <v>417</v>
      </c>
      <c r="C27" s="145" t="s">
        <v>577</v>
      </c>
      <c r="D27" s="147" t="s">
        <v>578</v>
      </c>
      <c r="E27" s="147"/>
      <c r="F27" s="69"/>
    </row>
    <row r="28" spans="1:6" x14ac:dyDescent="0.35">
      <c r="A28" s="143"/>
      <c r="B28" s="144"/>
      <c r="C28" s="145"/>
      <c r="D28" s="74" t="s">
        <v>579</v>
      </c>
      <c r="E28" s="76">
        <v>0.12</v>
      </c>
      <c r="F28" s="69" t="str">
        <f>IF(E28="","Ячейка не заполнена!","")</f>
        <v/>
      </c>
    </row>
    <row r="29" spans="1:6" x14ac:dyDescent="0.35">
      <c r="A29" s="143"/>
      <c r="B29" s="144"/>
      <c r="C29" s="145"/>
      <c r="D29" s="74" t="s">
        <v>580</v>
      </c>
      <c r="E29" s="76">
        <v>0.68</v>
      </c>
      <c r="F29" s="69" t="str">
        <f>IF(E29="","Ячейка не заполнена!","")</f>
        <v/>
      </c>
    </row>
    <row r="30" spans="1:6" x14ac:dyDescent="0.35">
      <c r="A30" s="143"/>
      <c r="B30" s="144"/>
      <c r="C30" s="145"/>
      <c r="D30" s="74" t="s">
        <v>581</v>
      </c>
      <c r="E30" s="76">
        <v>0.2</v>
      </c>
      <c r="F30" s="69" t="str">
        <f>IF(E30="","Ячейка не заполнена!","")</f>
        <v/>
      </c>
    </row>
    <row r="31" spans="1:6" ht="28.25" customHeight="1" x14ac:dyDescent="0.35">
      <c r="A31" s="143"/>
      <c r="B31" s="144" t="s">
        <v>419</v>
      </c>
      <c r="C31" s="148" t="s">
        <v>582</v>
      </c>
      <c r="D31" s="147" t="s">
        <v>583</v>
      </c>
      <c r="E31" s="147"/>
      <c r="F31" s="69"/>
    </row>
    <row r="32" spans="1:6" x14ac:dyDescent="0.35">
      <c r="A32" s="143"/>
      <c r="B32" s="144"/>
      <c r="C32" s="148"/>
      <c r="D32" s="74" t="s">
        <v>584</v>
      </c>
      <c r="E32" s="76">
        <v>0.04</v>
      </c>
      <c r="F32" s="69" t="str">
        <f>IF(E32="","Ячейка не заполнена!","")</f>
        <v/>
      </c>
    </row>
    <row r="33" spans="1:6" x14ac:dyDescent="0.35">
      <c r="A33" s="143"/>
      <c r="B33" s="144"/>
      <c r="C33" s="148"/>
      <c r="D33" s="74" t="s">
        <v>585</v>
      </c>
      <c r="E33" s="76">
        <v>0.2</v>
      </c>
      <c r="F33" s="69" t="str">
        <f>IF(E33="","Ячейка не заполнена!","")</f>
        <v/>
      </c>
    </row>
    <row r="34" spans="1:6" x14ac:dyDescent="0.35">
      <c r="A34" s="143"/>
      <c r="B34" s="144"/>
      <c r="C34" s="148"/>
      <c r="D34" s="74" t="s">
        <v>586</v>
      </c>
      <c r="E34" s="76">
        <v>0.76</v>
      </c>
      <c r="F34" s="69" t="str">
        <f>IF(E34="","Ячейка не заполнена!","")</f>
        <v/>
      </c>
    </row>
    <row r="35" spans="1:6" ht="42" customHeight="1" x14ac:dyDescent="0.35">
      <c r="A35" s="143"/>
      <c r="B35" s="144" t="s">
        <v>587</v>
      </c>
      <c r="C35" s="145" t="s">
        <v>588</v>
      </c>
      <c r="D35" s="147" t="s">
        <v>589</v>
      </c>
      <c r="E35" s="147"/>
      <c r="F35" s="69"/>
    </row>
    <row r="36" spans="1:6" x14ac:dyDescent="0.35">
      <c r="A36" s="143"/>
      <c r="B36" s="144"/>
      <c r="C36" s="145"/>
      <c r="D36" s="77" t="s">
        <v>590</v>
      </c>
      <c r="E36" s="76">
        <v>0.36</v>
      </c>
      <c r="F36" s="69" t="str">
        <f>IF(E36="","Ячейка не заполнена!","")</f>
        <v/>
      </c>
    </row>
    <row r="37" spans="1:6" x14ac:dyDescent="0.35">
      <c r="A37" s="143"/>
      <c r="B37" s="144"/>
      <c r="C37" s="145"/>
      <c r="D37" s="77" t="s">
        <v>591</v>
      </c>
      <c r="E37" s="76">
        <v>0.6</v>
      </c>
      <c r="F37" s="69" t="str">
        <f>IF(E37="","Ячейка не заполнена!","")</f>
        <v/>
      </c>
    </row>
    <row r="38" spans="1:6" ht="28" x14ac:dyDescent="0.35">
      <c r="A38" s="143"/>
      <c r="B38" s="65" t="s">
        <v>592</v>
      </c>
      <c r="C38" s="78" t="s">
        <v>593</v>
      </c>
      <c r="D38" s="79" t="s">
        <v>594</v>
      </c>
      <c r="E38" s="76">
        <v>0.68</v>
      </c>
      <c r="F38" s="69" t="str">
        <f>IF(E38="","Ячейка не заполнена!","")</f>
        <v/>
      </c>
    </row>
    <row r="39" spans="1:6" ht="14.4" customHeight="1" x14ac:dyDescent="0.35">
      <c r="A39" s="131" t="s">
        <v>595</v>
      </c>
      <c r="B39" s="131"/>
      <c r="C39" s="131"/>
      <c r="D39" s="131"/>
      <c r="E39" s="131"/>
      <c r="F39" s="69"/>
    </row>
    <row r="40" spans="1:6" ht="28.5" x14ac:dyDescent="0.35">
      <c r="A40" s="31" t="s">
        <v>506</v>
      </c>
      <c r="B40" s="31" t="s">
        <v>507</v>
      </c>
      <c r="C40" s="31" t="s">
        <v>437</v>
      </c>
      <c r="D40" s="31" t="s">
        <v>438</v>
      </c>
      <c r="E40" s="32" t="s">
        <v>439</v>
      </c>
      <c r="F40" s="69" t="str">
        <f>IF(E40="","Ячейка не заполнена!","")</f>
        <v/>
      </c>
    </row>
    <row r="41" spans="1:6" x14ac:dyDescent="0.35">
      <c r="A41" s="143"/>
      <c r="B41" s="65" t="s">
        <v>422</v>
      </c>
      <c r="C41" s="71" t="s">
        <v>596</v>
      </c>
      <c r="D41" s="79" t="s">
        <v>597</v>
      </c>
      <c r="E41" s="80" t="s">
        <v>7</v>
      </c>
      <c r="F41" s="69" t="str">
        <f>IF(E41="","Ячейка не заполнена!","")</f>
        <v/>
      </c>
    </row>
    <row r="42" spans="1:6" ht="27.65" customHeight="1" x14ac:dyDescent="0.35">
      <c r="A42" s="143"/>
      <c r="B42" s="144" t="s">
        <v>425</v>
      </c>
      <c r="C42" s="145" t="s">
        <v>598</v>
      </c>
      <c r="D42" s="146" t="s">
        <v>599</v>
      </c>
      <c r="E42" s="146"/>
      <c r="F42" s="69"/>
    </row>
    <row r="43" spans="1:6" x14ac:dyDescent="0.35">
      <c r="A43" s="143"/>
      <c r="B43" s="144"/>
      <c r="C43" s="145"/>
      <c r="D43" s="74" t="s">
        <v>600</v>
      </c>
      <c r="E43" s="80">
        <v>1</v>
      </c>
      <c r="F43" s="69" t="str">
        <f>IF(E43="","Ячейка не заполнена!","")</f>
        <v/>
      </c>
    </row>
    <row r="44" spans="1:6" x14ac:dyDescent="0.35">
      <c r="A44" s="143"/>
      <c r="B44" s="144"/>
      <c r="C44" s="145"/>
      <c r="D44" s="74" t="s">
        <v>601</v>
      </c>
      <c r="E44" s="80">
        <v>1</v>
      </c>
      <c r="F44" s="69" t="str">
        <f>IF(E44="","Ячейка не заполнена!","")</f>
        <v/>
      </c>
    </row>
    <row r="45" spans="1:6" x14ac:dyDescent="0.35">
      <c r="A45" s="143"/>
      <c r="B45" s="144"/>
      <c r="C45" s="145"/>
      <c r="D45" s="74" t="s">
        <v>602</v>
      </c>
      <c r="E45" s="80">
        <v>1</v>
      </c>
      <c r="F45" s="69" t="str">
        <f>IF(E45="","Ячейка не заполнена!","")</f>
        <v/>
      </c>
    </row>
    <row r="46" spans="1:6" ht="56.4" customHeight="1" x14ac:dyDescent="0.35">
      <c r="A46" s="143"/>
      <c r="B46" s="144" t="s">
        <v>427</v>
      </c>
      <c r="C46" s="145" t="s">
        <v>603</v>
      </c>
      <c r="D46" s="147" t="s">
        <v>604</v>
      </c>
      <c r="E46" s="147"/>
      <c r="F46" s="69"/>
    </row>
    <row r="47" spans="1:6" x14ac:dyDescent="0.35">
      <c r="A47" s="143"/>
      <c r="B47" s="144"/>
      <c r="C47" s="145"/>
      <c r="D47" s="74" t="s">
        <v>605</v>
      </c>
      <c r="E47" s="80">
        <v>0</v>
      </c>
      <c r="F47" s="69" t="str">
        <f t="shared" ref="F47:F59" si="2">IF(E47="","Ячейка не заполнена!","")</f>
        <v/>
      </c>
    </row>
    <row r="48" spans="1:6" x14ac:dyDescent="0.35">
      <c r="A48" s="143"/>
      <c r="B48" s="144"/>
      <c r="C48" s="145"/>
      <c r="D48" s="74" t="s">
        <v>606</v>
      </c>
      <c r="E48" s="80">
        <v>1</v>
      </c>
      <c r="F48" s="69" t="str">
        <f t="shared" si="2"/>
        <v/>
      </c>
    </row>
    <row r="49" spans="1:6" x14ac:dyDescent="0.35">
      <c r="A49" s="143"/>
      <c r="B49" s="144"/>
      <c r="C49" s="145"/>
      <c r="D49" s="74" t="s">
        <v>607</v>
      </c>
      <c r="E49" s="80">
        <v>0</v>
      </c>
      <c r="F49" s="69" t="str">
        <f t="shared" si="2"/>
        <v/>
      </c>
    </row>
    <row r="50" spans="1:6" x14ac:dyDescent="0.35">
      <c r="A50" s="143"/>
      <c r="B50" s="144"/>
      <c r="C50" s="145"/>
      <c r="D50" s="74" t="s">
        <v>608</v>
      </c>
      <c r="E50" s="80">
        <v>1</v>
      </c>
      <c r="F50" s="69" t="str">
        <f t="shared" si="2"/>
        <v/>
      </c>
    </row>
    <row r="51" spans="1:6" x14ac:dyDescent="0.35">
      <c r="A51" s="143"/>
      <c r="B51" s="144"/>
      <c r="C51" s="145"/>
      <c r="D51" s="74" t="s">
        <v>609</v>
      </c>
      <c r="E51" s="80">
        <v>0</v>
      </c>
      <c r="F51" s="69" t="str">
        <f t="shared" si="2"/>
        <v/>
      </c>
    </row>
    <row r="52" spans="1:6" x14ac:dyDescent="0.35">
      <c r="A52" s="143"/>
      <c r="B52" s="144"/>
      <c r="C52" s="145"/>
      <c r="D52" s="74" t="s">
        <v>610</v>
      </c>
      <c r="E52" s="80">
        <v>1</v>
      </c>
      <c r="F52" s="69" t="str">
        <f t="shared" si="2"/>
        <v/>
      </c>
    </row>
    <row r="53" spans="1:6" x14ac:dyDescent="0.35">
      <c r="A53" s="143"/>
      <c r="B53" s="144"/>
      <c r="C53" s="145"/>
      <c r="D53" s="74" t="s">
        <v>611</v>
      </c>
      <c r="E53" s="80">
        <v>1</v>
      </c>
      <c r="F53" s="69" t="str">
        <f t="shared" si="2"/>
        <v/>
      </c>
    </row>
    <row r="54" spans="1:6" x14ac:dyDescent="0.35">
      <c r="A54" s="143"/>
      <c r="B54" s="144"/>
      <c r="C54" s="145"/>
      <c r="D54" s="74" t="s">
        <v>612</v>
      </c>
      <c r="E54" s="80">
        <v>1</v>
      </c>
      <c r="F54" s="69" t="str">
        <f t="shared" si="2"/>
        <v/>
      </c>
    </row>
    <row r="55" spans="1:6" x14ac:dyDescent="0.35">
      <c r="A55" s="143"/>
      <c r="B55" s="144"/>
      <c r="C55" s="145"/>
      <c r="D55" s="74" t="s">
        <v>613</v>
      </c>
      <c r="E55" s="80">
        <v>1</v>
      </c>
      <c r="F55" s="69" t="str">
        <f t="shared" si="2"/>
        <v/>
      </c>
    </row>
    <row r="56" spans="1:6" x14ac:dyDescent="0.35">
      <c r="A56" s="143"/>
      <c r="B56" s="144"/>
      <c r="C56" s="145"/>
      <c r="D56" s="74" t="s">
        <v>614</v>
      </c>
      <c r="E56" s="80">
        <v>0</v>
      </c>
      <c r="F56" s="69" t="str">
        <f t="shared" si="2"/>
        <v/>
      </c>
    </row>
    <row r="57" spans="1:6" x14ac:dyDescent="0.35">
      <c r="A57" s="143"/>
      <c r="B57" s="144"/>
      <c r="C57" s="145"/>
      <c r="D57" s="74" t="s">
        <v>615</v>
      </c>
      <c r="E57" s="80">
        <v>0</v>
      </c>
      <c r="F57" s="69" t="str">
        <f t="shared" si="2"/>
        <v/>
      </c>
    </row>
    <row r="58" spans="1:6" x14ac:dyDescent="0.35">
      <c r="A58" s="143"/>
      <c r="B58" s="144"/>
      <c r="C58" s="145"/>
      <c r="D58" s="74" t="s">
        <v>616</v>
      </c>
      <c r="E58" s="80">
        <v>1</v>
      </c>
      <c r="F58" s="69" t="str">
        <f t="shared" si="2"/>
        <v/>
      </c>
    </row>
    <row r="59" spans="1:6" ht="56" x14ac:dyDescent="0.35">
      <c r="A59" s="143"/>
      <c r="B59" s="81" t="s">
        <v>429</v>
      </c>
      <c r="C59" s="78" t="s">
        <v>617</v>
      </c>
      <c r="D59" s="79" t="s">
        <v>618</v>
      </c>
      <c r="E59" s="82" t="s">
        <v>667</v>
      </c>
      <c r="F59" s="69" t="str">
        <f t="shared" si="2"/>
        <v/>
      </c>
    </row>
    <row r="61" spans="1:6" ht="55.25" customHeight="1" x14ac:dyDescent="0.55000000000000004">
      <c r="B61" s="142" t="str">
        <f>IF(OR(F5="Ячейка не заполнена!",F6="Ячейка не заполнена!",F7="Ячейка не заполнена!",F8="Ячейка не заполнена!",F9="Ячейка не заполнена!",F10="Ячейка не заполнена!",F11="Ячейка не заполнена!",F13="Ячейка не заполнена!",F15="Ячейка не заполнена!",F16="Ячейка не заполнена!",F17="Ячейка не заполнена!",F20="Ячейка не заполнена!",F21="Ячейка не заполнена!",F22="Ячейка не заполнена!",F24="Ячейка не заполнена!",F25="Ячейка не заполнена!",F26="Ячейка не заполнена!",F28="Ячейка не заполнена!",F29="Ячейка не заполнена!",F30="Ячейка не заполнена!",F32="Ячейка не заполнена!",F33="Ячейка не заполнена!",F34="Ячейка не заполнена!",F36="Ячейка не заполнена!",F37="Ячейка не заполнена!",F38="Ячейка не заполнена!",F41="Ячейка не заполнена!",F42="Ячейка не заполнена!",F43="Ячейка не заполнена!",F44="Ячейка не заполнена!",F45="Ячейка не заполнена!",F47="Ячейка не заполнена!",F48="Ячейка не заполнена!",F49="Ячейка не заполнена!",F50="Ячейка не заполнена!",F51="Ячейка не заполнена!",F52="Ячейка не заполнена!",F53="Ячейка не заполнена!",F54="Ячейка не заполнена!",F55="Ячейка не заполнена!",F56="Ячейка не заполнена!",F57="Ячейка не заполнена!",F58="Ячейка не заполнена!",F59="Ячейка не заполнена!"),"Вы ответили не на все вопросы. Пожалуйста, продолжите заполнение","")</f>
        <v/>
      </c>
      <c r="C61" s="142"/>
      <c r="D61" s="142"/>
      <c r="E61" s="83" t="str">
        <f>IF(B62="","!","")</f>
        <v/>
      </c>
    </row>
    <row r="62" spans="1:6" ht="43.25" customHeight="1" x14ac:dyDescent="0.55000000000000004">
      <c r="B62" s="139" t="str">
        <f>IF(OR(F5="Ячейка не заполнена!",F6="Ячейка не заполнена!",F7="Ячейка не заполнена!",F8="Ячейка не заполнена!",F9="Ячейка не заполнена!",F10="Ячейка не заполнена!",F11="Ячейка не заполнена!",F13="Ячейка не заполнена!",F15="Ячейка не заполнена!",F16="Ячейка не заполнена!",F17="Ячейка не заполнена!",F20="Ячейка не заполнена!",F21="Ячейка не заполнена!",F22="Ячейка не заполнена!",F24="Ячейка не заполнена!",F25="Ячейка не заполнена!",F26="Ячейка не заполнена!",F28="Ячейка не заполнена!",F29="Ячейка не заполнена!",F30="Ячейка не заполнена!",F32="Ячейка не заполнена!",F33="Ячейка не заполнена!",F34="Ячейка не заполнена!",F36="Ячейка не заполнена!",F37="Ячейка не заполнена!",F38="Ячейка не заполнена!",F41="Ячейка не заполнена!",F42="Ячейка не заполнена!",F43="Ячейка не заполнена!",F44="Ячейка не заполнена!",F45="Ячейка не заполнена!",F47="Ячейка не заполнена!",F48="Ячейка не заполнена!",F49="Ячейка не заполнена!",F50="Ячейка не заполнена!",F51="Ячейка не заполнена!",F52="Ячейка не заполнена!",F53="Ячейка не заполнена!",F54="Ячейка не заполнена!",F55="Ячейка не заполнена!",F56="Ячейка не заполнена!",F57="Ячейка не заполнена!",F58="Ячейка не заполнена!",F59="Ячейка не заполнена!"),"","Пожалуйста, перейдите на лист Профилактика УН")</f>
        <v>Пожалуйста, перейдите на лист Профилактика УН</v>
      </c>
      <c r="C62" s="139"/>
      <c r="D62" s="139"/>
      <c r="E62" s="139"/>
    </row>
  </sheetData>
  <sheetProtection password="C4B7" sheet="1" objects="1" scenarios="1"/>
  <protectedRanges>
    <protectedRange sqref="E1:E1048576" name="Диапазон2"/>
    <protectedRange sqref="E1:E1048576" name="Диапазон1"/>
  </protectedRanges>
  <mergeCells count="32">
    <mergeCell ref="A1:E1"/>
    <mergeCell ref="C2:E2"/>
    <mergeCell ref="A3:E3"/>
    <mergeCell ref="A5:A38"/>
    <mergeCell ref="B7:B10"/>
    <mergeCell ref="C7:C10"/>
    <mergeCell ref="B12:E12"/>
    <mergeCell ref="B14:B22"/>
    <mergeCell ref="C14:C22"/>
    <mergeCell ref="D14:E14"/>
    <mergeCell ref="B23:B26"/>
    <mergeCell ref="C23:C26"/>
    <mergeCell ref="D23:E23"/>
    <mergeCell ref="B27:B30"/>
    <mergeCell ref="C27:C30"/>
    <mergeCell ref="D27:E27"/>
    <mergeCell ref="B31:B34"/>
    <mergeCell ref="C31:C34"/>
    <mergeCell ref="D31:E31"/>
    <mergeCell ref="B35:B37"/>
    <mergeCell ref="C35:C37"/>
    <mergeCell ref="D35:E35"/>
    <mergeCell ref="B61:D61"/>
    <mergeCell ref="B62:E62"/>
    <mergeCell ref="A39:E39"/>
    <mergeCell ref="A41:A59"/>
    <mergeCell ref="B42:B45"/>
    <mergeCell ref="C42:C45"/>
    <mergeCell ref="D42:E42"/>
    <mergeCell ref="B46:B58"/>
    <mergeCell ref="C46:C58"/>
    <mergeCell ref="D46:E46"/>
  </mergeCells>
  <dataValidations count="4">
    <dataValidation type="list" allowBlank="1" showInputMessage="1" showErrorMessage="1" sqref="E5:E6">
      <formula1>два</formula1>
      <formula2>0</formula2>
    </dataValidation>
    <dataValidation type="decimal" allowBlank="1" showInputMessage="1" showErrorMessage="1" sqref="E7:E11 E13 E28:E30 E32:E34 E36:E38">
      <formula1>0</formula1>
      <formula2>1</formula2>
    </dataValidation>
    <dataValidation type="list" allowBlank="1" showInputMessage="1" showErrorMessage="1" sqref="E41">
      <formula1>да</formula1>
      <formula2>0</formula2>
    </dataValidation>
    <dataValidation type="list" allowBlank="1" showInputMessage="1" showErrorMessage="1" sqref="E43:E45 E47:E58">
      <formula1>данет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E1" zoomScale="108" zoomScaleNormal="70" workbookViewId="0">
      <selection activeCell="G6" sqref="G6"/>
    </sheetView>
  </sheetViews>
  <sheetFormatPr defaultColWidth="8.90625" defaultRowHeight="14.5" x14ac:dyDescent="0.35"/>
  <cols>
    <col min="1" max="1" width="13.36328125" style="27" customWidth="1"/>
    <col min="2" max="2" width="17.6328125" style="27" customWidth="1"/>
    <col min="3" max="3" width="27.6328125" style="27" customWidth="1"/>
    <col min="4" max="4" width="80.36328125" style="27" customWidth="1"/>
    <col min="5" max="5" width="15.6328125" style="84" customWidth="1"/>
    <col min="6" max="6" width="59.453125" style="27" customWidth="1"/>
    <col min="7" max="7" width="25.6328125" style="27" customWidth="1"/>
    <col min="8" max="1024" width="8.90625" style="27"/>
  </cols>
  <sheetData>
    <row r="1" spans="1:7" x14ac:dyDescent="0.35">
      <c r="A1" s="129" t="s">
        <v>619</v>
      </c>
      <c r="B1" s="129"/>
      <c r="C1" s="129"/>
      <c r="D1" s="129"/>
      <c r="E1" s="129"/>
      <c r="F1" s="129"/>
    </row>
    <row r="2" spans="1:7" x14ac:dyDescent="0.35">
      <c r="A2" s="28"/>
      <c r="B2" s="29"/>
      <c r="C2" s="130"/>
      <c r="D2" s="130"/>
      <c r="E2" s="130"/>
      <c r="F2" s="130"/>
    </row>
    <row r="3" spans="1:7" ht="13.75" customHeight="1" x14ac:dyDescent="0.35">
      <c r="A3" s="131" t="s">
        <v>620</v>
      </c>
      <c r="B3" s="131"/>
      <c r="C3" s="131"/>
      <c r="D3" s="131"/>
      <c r="E3" s="131"/>
      <c r="F3" s="131"/>
    </row>
    <row r="4" spans="1:7" x14ac:dyDescent="0.35">
      <c r="A4" s="31" t="s">
        <v>506</v>
      </c>
      <c r="B4" s="31" t="s">
        <v>507</v>
      </c>
      <c r="C4" s="31" t="s">
        <v>437</v>
      </c>
      <c r="D4" s="31" t="s">
        <v>621</v>
      </c>
      <c r="E4" s="31" t="s">
        <v>622</v>
      </c>
      <c r="F4" s="32" t="s">
        <v>623</v>
      </c>
    </row>
    <row r="5" spans="1:7" ht="72" customHeight="1" x14ac:dyDescent="0.35">
      <c r="A5" s="152"/>
      <c r="B5" s="85" t="s">
        <v>624</v>
      </c>
      <c r="C5" s="86" t="s">
        <v>625</v>
      </c>
      <c r="D5" s="87" t="s">
        <v>626</v>
      </c>
      <c r="E5" s="88" t="s">
        <v>2</v>
      </c>
      <c r="F5" s="111" t="s">
        <v>672</v>
      </c>
      <c r="G5" s="90" t="str">
        <f>IF(E5="Да",IF(F5="","Ячейка не заполнена",""),IF(E5="","Ячейка не заполнена",""))</f>
        <v/>
      </c>
    </row>
    <row r="6" spans="1:7" ht="115.25" customHeight="1" x14ac:dyDescent="0.35">
      <c r="A6" s="152"/>
      <c r="B6" s="85" t="s">
        <v>627</v>
      </c>
      <c r="C6" s="86" t="s">
        <v>628</v>
      </c>
      <c r="D6" s="87" t="s">
        <v>629</v>
      </c>
      <c r="E6" s="91">
        <v>5</v>
      </c>
      <c r="F6" s="159" t="s">
        <v>675</v>
      </c>
      <c r="G6" s="90" t="str">
        <f>IF(E6&gt;0,IF(F6="","Ячейка не заполнена",""),IF(E6="","Ячейка не заполнена",""))</f>
        <v/>
      </c>
    </row>
    <row r="7" spans="1:7" ht="123" customHeight="1" x14ac:dyDescent="0.35">
      <c r="A7" s="152"/>
      <c r="B7" s="85" t="s">
        <v>630</v>
      </c>
      <c r="C7" s="86" t="s">
        <v>631</v>
      </c>
      <c r="D7" s="87" t="s">
        <v>632</v>
      </c>
      <c r="E7" s="92">
        <v>0.4</v>
      </c>
      <c r="F7" s="111" t="s">
        <v>670</v>
      </c>
      <c r="G7" s="90" t="str">
        <f>IF(E7&gt;0,IF(F7="","Ячейка не заполнена",""),IF(E7="","Ячейка не заполнена",""))</f>
        <v/>
      </c>
    </row>
    <row r="8" spans="1:7" ht="65.400000000000006" customHeight="1" x14ac:dyDescent="0.35">
      <c r="A8" s="152"/>
      <c r="B8" s="153" t="s">
        <v>633</v>
      </c>
      <c r="C8" s="154" t="s">
        <v>634</v>
      </c>
      <c r="D8" s="155" t="s">
        <v>635</v>
      </c>
      <c r="E8" s="155"/>
      <c r="F8" s="155"/>
      <c r="G8" s="90"/>
    </row>
    <row r="9" spans="1:7" ht="28.5" x14ac:dyDescent="0.35">
      <c r="A9" s="152"/>
      <c r="B9" s="152"/>
      <c r="C9" s="154"/>
      <c r="D9" s="93" t="s">
        <v>636</v>
      </c>
      <c r="E9" s="88" t="s">
        <v>7</v>
      </c>
      <c r="F9" s="89"/>
      <c r="G9" s="90" t="str">
        <f t="shared" ref="G9:G15" si="0">IF(E9="Да",IF(F9="","Ячейка не заполнена",""),IF(E9="","Ячейка не заполнена",""))</f>
        <v/>
      </c>
    </row>
    <row r="10" spans="1:7" ht="42.5" x14ac:dyDescent="0.35">
      <c r="A10" s="152"/>
      <c r="B10" s="152"/>
      <c r="C10" s="154"/>
      <c r="D10" s="93" t="s">
        <v>637</v>
      </c>
      <c r="E10" s="88" t="s">
        <v>2</v>
      </c>
      <c r="F10" s="111" t="s">
        <v>672</v>
      </c>
      <c r="G10" s="90" t="str">
        <f t="shared" si="0"/>
        <v/>
      </c>
    </row>
    <row r="11" spans="1:7" ht="45.65" customHeight="1" x14ac:dyDescent="0.35">
      <c r="A11" s="152"/>
      <c r="B11" s="152"/>
      <c r="C11" s="154"/>
      <c r="D11" s="93" t="s">
        <v>638</v>
      </c>
      <c r="E11" s="88" t="s">
        <v>2</v>
      </c>
      <c r="F11" s="111" t="s">
        <v>669</v>
      </c>
      <c r="G11" s="90" t="str">
        <f t="shared" si="0"/>
        <v/>
      </c>
    </row>
    <row r="12" spans="1:7" ht="42.5" x14ac:dyDescent="0.35">
      <c r="A12" s="152"/>
      <c r="B12" s="152"/>
      <c r="C12" s="154"/>
      <c r="D12" s="93" t="s">
        <v>639</v>
      </c>
      <c r="E12" s="88" t="s">
        <v>2</v>
      </c>
      <c r="F12" s="111" t="s">
        <v>668</v>
      </c>
      <c r="G12" s="90" t="str">
        <f t="shared" si="0"/>
        <v/>
      </c>
    </row>
    <row r="13" spans="1:7" ht="42.5" x14ac:dyDescent="0.35">
      <c r="A13" s="152"/>
      <c r="B13" s="152"/>
      <c r="C13" s="154"/>
      <c r="D13" s="93" t="s">
        <v>640</v>
      </c>
      <c r="E13" s="88" t="s">
        <v>2</v>
      </c>
      <c r="F13" s="111" t="s">
        <v>673</v>
      </c>
      <c r="G13" s="90" t="str">
        <f t="shared" si="0"/>
        <v/>
      </c>
    </row>
    <row r="14" spans="1:7" ht="28.25" customHeight="1" x14ac:dyDescent="0.35">
      <c r="A14" s="152"/>
      <c r="B14" s="152"/>
      <c r="C14" s="154"/>
      <c r="D14" s="93" t="s">
        <v>641</v>
      </c>
      <c r="E14" s="88" t="s">
        <v>2</v>
      </c>
      <c r="F14" s="111" t="s">
        <v>674</v>
      </c>
      <c r="G14" s="90" t="str">
        <f t="shared" si="0"/>
        <v/>
      </c>
    </row>
    <row r="15" spans="1:7" ht="42.5" x14ac:dyDescent="0.35">
      <c r="A15" s="152"/>
      <c r="B15" s="152"/>
      <c r="C15" s="154"/>
      <c r="D15" s="93" t="s">
        <v>642</v>
      </c>
      <c r="E15" s="88" t="s">
        <v>2</v>
      </c>
      <c r="F15" s="111" t="s">
        <v>671</v>
      </c>
      <c r="G15" s="90" t="str">
        <f t="shared" si="0"/>
        <v/>
      </c>
    </row>
    <row r="17" spans="2:7" ht="53.4" customHeight="1" x14ac:dyDescent="0.95">
      <c r="B17" s="142" t="str">
        <f>IF(OR(G5="Ячейка не заполнена",G6="Ячейка не заполнена",G7="Ячейка не заполнена",G9="Ячейка не заполнена",G10="Ячейка не заполнена",G11="Ячейка не заполнена",G12="Ячейка не заполнена",G13="Ячейка не заполнена",G14="Ячейка не заполнена",G15="Ячейка не заполнена"),"Вы ответили не на все вопросы анкеты. Пожалуйста, продолжите заполнение","")</f>
        <v/>
      </c>
      <c r="C17" s="142"/>
      <c r="D17" s="142"/>
      <c r="E17" s="142"/>
      <c r="F17" s="142"/>
      <c r="G17" s="94" t="str">
        <f>IF(B17="","!","")</f>
        <v>!</v>
      </c>
    </row>
    <row r="18" spans="2:7" ht="55.25" customHeight="1" x14ac:dyDescent="0.55000000000000004">
      <c r="B18" s="139" t="str">
        <f>IF(OR(G5="Ячейка не заполнена",G6="Ячейка не заполнена",G7="Ячейка не заполнена",G9="Ячейка не заполнена",G10="Ячейка не заполнена",G11="Ячейка не заполнена",G12="Ячейка не заполнена",G13="Ячейка не заполнена",G14="Ячейка не заполнена",G15="Ячейка не заполнена"),"","Вы ответили на все вопросы. Спасибо за участие.")</f>
        <v>Вы ответили на все вопросы. Спасибо за участие.</v>
      </c>
      <c r="C18" s="139"/>
      <c r="D18" s="139"/>
      <c r="E18" s="139"/>
      <c r="F18" s="139"/>
    </row>
  </sheetData>
  <sheetProtection password="C4B7" sheet="1" objects="1" scenarios="1"/>
  <protectedRanges>
    <protectedRange sqref="F1:F1048576" name="Диапазон2"/>
    <protectedRange sqref="E1:E1048576" name="Диапазон1"/>
  </protectedRanges>
  <mergeCells count="9">
    <mergeCell ref="B17:F17"/>
    <mergeCell ref="B18:F18"/>
    <mergeCell ref="A1:F1"/>
    <mergeCell ref="C2:F2"/>
    <mergeCell ref="A3:F3"/>
    <mergeCell ref="A5:A15"/>
    <mergeCell ref="B8:B15"/>
    <mergeCell ref="C8:C15"/>
    <mergeCell ref="D8:F8"/>
  </mergeCells>
  <dataValidations count="4">
    <dataValidation type="decimal" allowBlank="1" showInputMessage="1" showErrorMessage="1" sqref="E7">
      <formula1>0</formula1>
      <formula2>1</formula2>
    </dataValidation>
    <dataValidation type="list" allowBlank="1" showInputMessage="1" showErrorMessage="1" sqref="E5 E9:E15">
      <formula1>да</formula1>
      <formula2>0</formula2>
    </dataValidation>
    <dataValidation type="decimal" allowBlank="1" showInputMessage="1" showErrorMessage="1" sqref="E6">
      <formula1>0</formula1>
      <formula2>1000</formula2>
    </dataValidation>
    <dataValidation type="whole" allowBlank="1" showInputMessage="1" showErrorMessage="1" sqref="G6:G8">
      <formula1>0</formula1>
      <formula2>1000</formula2>
    </dataValidation>
  </dataValidations>
  <hyperlinks>
    <hyperlink ref="F12" r:id="rId1"/>
    <hyperlink ref="F11" r:id="rId2"/>
    <hyperlink ref="F15" r:id="rId3"/>
    <hyperlink ref="F5" r:id="rId4"/>
    <hyperlink ref="F10" r:id="rId5"/>
    <hyperlink ref="F7" r:id="rId6"/>
    <hyperlink ref="F13" r:id="rId7"/>
    <hyperlink ref="F14" r:id="rId8"/>
    <hyperlink ref="F6" r:id="rId9"/>
  </hyperlinks>
  <pageMargins left="0.7" right="0.7" top="0.75" bottom="0.75" header="0.51180555555555496" footer="0.51180555555555496"/>
  <pageSetup paperSize="9" firstPageNumber="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zoomScale="110" zoomScaleNormal="110" workbookViewId="0">
      <selection activeCell="J12" sqref="J12"/>
    </sheetView>
  </sheetViews>
  <sheetFormatPr defaultColWidth="8.90625" defaultRowHeight="14.5" x14ac:dyDescent="0.35"/>
  <cols>
    <col min="1" max="5" width="8.90625" style="95"/>
    <col min="6" max="6" width="8.453125" style="95" customWidth="1"/>
    <col min="7" max="7" width="11.36328125" style="95" customWidth="1"/>
    <col min="8" max="101" width="8.90625" style="95"/>
    <col min="102" max="102" width="10.36328125" style="95" customWidth="1"/>
    <col min="103" max="1024" width="8.90625" style="95"/>
  </cols>
  <sheetData>
    <row r="1" spans="1:121" ht="14.4" customHeight="1" x14ac:dyDescent="0.35">
      <c r="A1" s="96"/>
      <c r="B1" s="96"/>
      <c r="C1" s="96"/>
      <c r="D1" s="96"/>
      <c r="E1" s="96"/>
      <c r="F1" s="96"/>
      <c r="G1" s="156" t="s">
        <v>456</v>
      </c>
      <c r="H1" s="156"/>
      <c r="I1" s="156" t="s">
        <v>461</v>
      </c>
      <c r="J1" s="156"/>
      <c r="K1" s="96"/>
      <c r="L1" s="96"/>
      <c r="M1" s="96"/>
      <c r="N1" s="96"/>
      <c r="O1" s="96"/>
      <c r="P1" s="96"/>
      <c r="Q1" s="96"/>
      <c r="R1" s="96"/>
      <c r="S1" s="96"/>
      <c r="T1" s="156" t="s">
        <v>483</v>
      </c>
      <c r="U1" s="156"/>
      <c r="V1" s="96"/>
      <c r="W1" s="96"/>
      <c r="X1" s="96"/>
      <c r="Y1" s="96"/>
      <c r="Z1" s="96"/>
      <c r="AA1" s="96"/>
      <c r="AB1" s="156" t="s">
        <v>486</v>
      </c>
      <c r="AC1" s="156"/>
      <c r="AD1" s="96"/>
      <c r="AE1" s="96"/>
      <c r="AF1" s="96"/>
      <c r="AG1" s="156" t="s">
        <v>643</v>
      </c>
      <c r="AH1" s="156"/>
      <c r="AI1" s="156" t="s">
        <v>644</v>
      </c>
      <c r="AJ1" s="156"/>
      <c r="AK1" s="156" t="s">
        <v>645</v>
      </c>
      <c r="AL1" s="156"/>
      <c r="AM1" s="156" t="s">
        <v>646</v>
      </c>
      <c r="AN1" s="156"/>
      <c r="AO1" s="156" t="s">
        <v>647</v>
      </c>
      <c r="AP1" s="156"/>
      <c r="AQ1" s="156"/>
      <c r="AR1" s="156" t="s">
        <v>648</v>
      </c>
      <c r="AS1" s="156"/>
      <c r="AT1" s="156"/>
      <c r="AU1" s="156" t="s">
        <v>649</v>
      </c>
      <c r="AV1" s="156"/>
      <c r="AW1" s="156"/>
      <c r="AX1" s="156"/>
      <c r="AY1" s="156" t="s">
        <v>650</v>
      </c>
      <c r="AZ1" s="156"/>
      <c r="BA1" s="156"/>
      <c r="BB1" s="156"/>
      <c r="BC1" s="97"/>
      <c r="BD1" s="96"/>
      <c r="BE1" s="156" t="s">
        <v>651</v>
      </c>
      <c r="BF1" s="156"/>
      <c r="BG1" s="96"/>
      <c r="BH1" s="96"/>
      <c r="BI1" s="156" t="s">
        <v>550</v>
      </c>
      <c r="BJ1" s="156"/>
      <c r="BK1" s="156"/>
      <c r="BL1" s="156"/>
      <c r="BM1" s="96"/>
      <c r="BN1" s="96"/>
      <c r="BO1" s="156" t="s">
        <v>562</v>
      </c>
      <c r="BP1" s="156"/>
      <c r="BQ1" s="156"/>
      <c r="BR1" s="156"/>
      <c r="BS1" s="156"/>
      <c r="BT1" s="156"/>
      <c r="BU1" s="156" t="s">
        <v>572</v>
      </c>
      <c r="BV1" s="156"/>
      <c r="BW1" s="156"/>
      <c r="BX1" s="156" t="s">
        <v>577</v>
      </c>
      <c r="BY1" s="156"/>
      <c r="BZ1" s="156"/>
      <c r="CA1" s="156" t="s">
        <v>582</v>
      </c>
      <c r="CB1" s="156"/>
      <c r="CC1" s="156"/>
      <c r="CD1" s="156" t="s">
        <v>588</v>
      </c>
      <c r="CE1" s="156"/>
      <c r="CF1" s="96"/>
      <c r="CG1" s="96"/>
      <c r="CH1" s="156" t="s">
        <v>598</v>
      </c>
      <c r="CI1" s="156"/>
      <c r="CJ1" s="156"/>
      <c r="CK1" s="156" t="s">
        <v>603</v>
      </c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96"/>
    </row>
    <row r="2" spans="1:121" s="100" customFormat="1" ht="37.25" customHeight="1" x14ac:dyDescent="0.35">
      <c r="A2" s="98" t="str">
        <f>'Анкета '!C6</f>
        <v>Мунициальное образование</v>
      </c>
      <c r="B2" s="96" t="str">
        <f>'Анкета '!C7</f>
        <v>Название ОО</v>
      </c>
      <c r="C2" s="96" t="str">
        <f>'Анкета '!C8</f>
        <v>Ваша школа имеет статус лицея, гимназии или школы с углубленным изучением предметов</v>
      </c>
      <c r="D2" s="96" t="str">
        <f>'Анкета '!C9</f>
        <v>В вашей школе реализуются программы профильного/углубленного изучения учебных предметов</v>
      </c>
      <c r="E2" s="96" t="str">
        <f>'Анкета '!C10</f>
        <v>Ваша школа - вечернаяя школа или школа-интернат</v>
      </c>
      <c r="F2" s="96" t="str">
        <f>'Анкета '!C11</f>
        <v>Территориальная принадлежность школы (городская/сельская) с учетом размера населенного пункта</v>
      </c>
      <c r="G2" s="99" t="str">
        <f>'Анкета '!D13</f>
        <v>2021-2022 учебный год</v>
      </c>
      <c r="H2" s="96" t="str">
        <f>'Анкета '!D14</f>
        <v>2022-2023 учебный год</v>
      </c>
      <c r="I2" s="96" t="str">
        <f>'Анкета '!D16</f>
        <v>2021-2022 учебный год</v>
      </c>
      <c r="J2" s="96" t="str">
        <f>'Анкета '!D17</f>
        <v>2022-2023 учебный год</v>
      </c>
      <c r="K2" s="96" t="str">
        <f>'Анкета '!C18</f>
        <v>Количество участников ВПР по математике         (5 класс)</v>
      </c>
      <c r="L2" s="96" t="str">
        <f>'Анкета '!C19</f>
        <v>Количество участников ВПР по математике          (6 класс)</v>
      </c>
      <c r="M2" s="96" t="str">
        <f>'Анкета '!C20</f>
        <v>Количество участников ВПР по русскому языку         (5 класс)</v>
      </c>
      <c r="N2" s="96" t="str">
        <f>'Анкета '!C21</f>
        <v>Количество участников ВПР по русскому языку       (6 класс)</v>
      </c>
      <c r="O2" s="96" t="str">
        <f>'Анкета '!C22</f>
        <v>Общее количество выпускников 9 классов</v>
      </c>
      <c r="P2" s="96" t="str">
        <f>'Анкета '!C23</f>
        <v xml:space="preserve">Количество участников ОГЭ по математике </v>
      </c>
      <c r="Q2" s="96" t="str">
        <f>'Анкета '!C24</f>
        <v xml:space="preserve">Количество участников ГВЭ по математике </v>
      </c>
      <c r="R2" s="96" t="str">
        <f>'Анкета '!C25</f>
        <v xml:space="preserve">Количество участников ОГЭ по русскому языку </v>
      </c>
      <c r="S2" s="96" t="str">
        <f>'Анкета '!C26</f>
        <v xml:space="preserve">Количество участников ГВЭ по русскому языку </v>
      </c>
      <c r="T2" s="96" t="str">
        <f>'Анкета '!D28</f>
        <v>2021-2022 учебный год</v>
      </c>
      <c r="U2" s="96" t="str">
        <f>'Анкета '!D29</f>
        <v>2022-2023 учебный год</v>
      </c>
      <c r="V2" s="96" t="str">
        <f>'Анкета '!C30</f>
        <v>Общее количество выпускников 11 классов</v>
      </c>
      <c r="W2" s="96" t="str">
        <f>'Анкета '!C31</f>
        <v>Количество участников ЕГЭ по математике (базовый уровень)</v>
      </c>
      <c r="X2" s="96" t="str">
        <f>'Анкета '!C32</f>
        <v>Количество участников ЕГЭ по математике (профильный уровень)</v>
      </c>
      <c r="Y2" s="96" t="str">
        <f>'Анкета '!C33</f>
        <v xml:space="preserve">Количество участников ГВЭ по математике </v>
      </c>
      <c r="Z2" s="96" t="str">
        <f>'Анкета '!C34</f>
        <v>Количество участников ЕГЭ по русскому языку</v>
      </c>
      <c r="AA2" s="96" t="str">
        <f>'Анкета '!C35</f>
        <v xml:space="preserve">Количество участников ГВЭ по русскому языку </v>
      </c>
      <c r="AB2" s="96" t="str">
        <f>'Анкета '!D37</f>
        <v>2021-2022 учебный год</v>
      </c>
      <c r="AC2" s="96" t="str">
        <f>'Анкета '!D38</f>
        <v>2022-2023 учебный год</v>
      </c>
      <c r="AD2" s="96" t="str">
        <f>'Анкета '!C39</f>
        <v>При проведении ВПР в ОО в каждой аудитории присутствовали независимые наблюдатели</v>
      </c>
      <c r="AE2" s="96" t="str">
        <f>'Анкета '!C40</f>
        <v>Проверка работ ВПР обучающихся осуществлялась муниципальной комиссией</v>
      </c>
      <c r="AF2" s="96" t="str">
        <f>'Анкета '!C41</f>
        <v>Была проведена перепроверка работ ВПР на региональном уровне</v>
      </c>
      <c r="AG2" s="96" t="s">
        <v>652</v>
      </c>
      <c r="AH2" s="96" t="s">
        <v>653</v>
      </c>
      <c r="AI2" s="96" t="s">
        <v>652</v>
      </c>
      <c r="AJ2" s="96" t="s">
        <v>653</v>
      </c>
      <c r="AK2" s="96" t="s">
        <v>652</v>
      </c>
      <c r="AL2" s="96" t="s">
        <v>653</v>
      </c>
      <c r="AM2" s="96" t="s">
        <v>652</v>
      </c>
      <c r="AN2" s="96" t="s">
        <v>653</v>
      </c>
      <c r="AO2" s="96" t="s">
        <v>654</v>
      </c>
      <c r="AP2" s="96" t="s">
        <v>655</v>
      </c>
      <c r="AQ2" s="96" t="s">
        <v>653</v>
      </c>
      <c r="AR2" s="96" t="s">
        <v>654</v>
      </c>
      <c r="AS2" s="96" t="s">
        <v>655</v>
      </c>
      <c r="AT2" s="96" t="s">
        <v>653</v>
      </c>
      <c r="AU2" s="96" t="s">
        <v>656</v>
      </c>
      <c r="AV2" s="96" t="s">
        <v>655</v>
      </c>
      <c r="AW2" s="96" t="s">
        <v>657</v>
      </c>
      <c r="AX2" s="96" t="s">
        <v>658</v>
      </c>
      <c r="AY2" s="96" t="s">
        <v>659</v>
      </c>
      <c r="AZ2" s="96" t="s">
        <v>660</v>
      </c>
      <c r="BA2" s="96" t="s">
        <v>657</v>
      </c>
      <c r="BB2" s="96" t="s">
        <v>657</v>
      </c>
      <c r="BC2" s="96" t="s">
        <v>658</v>
      </c>
      <c r="BD2" s="96" t="str">
        <f>'Образовательные результаты'!C28</f>
        <v>Процент обучающихся, набравших не менее 220 баллов по сумме результатов ЕГЭ по трем предметам и преодолевших минимальный порог по всем выбранным предметам</v>
      </c>
      <c r="BE2" s="96" t="s">
        <v>661</v>
      </c>
      <c r="BF2" s="96" t="s">
        <v>662</v>
      </c>
      <c r="BG2" s="96" t="str">
        <f>'Ресурсные дефициты и социальные'!C5</f>
        <v xml:space="preserve">Удаленность от регионального и/или муниципальных центров концентрации культуры и позитивного опыта
</v>
      </c>
      <c r="BH2" s="96" t="str">
        <f>'Ресурсные дефициты и социальные'!C6</f>
        <v>Неразвитость инфраструктуры (в том числе доступа к интернету)</v>
      </c>
      <c r="BI2" s="96" t="s">
        <v>663</v>
      </c>
      <c r="BJ2" s="96" t="s">
        <v>664</v>
      </c>
      <c r="BK2" s="96" t="s">
        <v>665</v>
      </c>
      <c r="BL2" s="96" t="s">
        <v>666</v>
      </c>
      <c r="BM2" s="96" t="str">
        <f>'Ресурсные дефициты и социальные'!C11</f>
        <v>Контингент обучающихся</v>
      </c>
      <c r="BN2" s="96" t="str">
        <f>'Ресурсные дефициты и социальные'!C13</f>
        <v xml:space="preserve">Вакансии работников школы </v>
      </c>
      <c r="BO2" s="96" t="str">
        <f>'Ресурсные дефициты и социальные'!D15</f>
        <v>русский язык и литература</v>
      </c>
      <c r="BP2" s="96" t="str">
        <f>'Ресурсные дефициты и социальные'!D16</f>
        <v>математика</v>
      </c>
      <c r="BQ2" s="96" t="str">
        <f>'Ресурсные дефициты и социальные'!D17</f>
        <v>иностранный языки</v>
      </c>
      <c r="BR2" s="96" t="str">
        <f>'Ресурсные дефициты и социальные'!D20</f>
        <v>физика</v>
      </c>
      <c r="BS2" s="96" t="str">
        <f>'Ресурсные дефициты и социальные'!D21</f>
        <v>информатика и ИКТ</v>
      </c>
      <c r="BT2" s="96" t="str">
        <f>'Ресурсные дефициты и социальные'!D22</f>
        <v>химия</v>
      </c>
      <c r="BU2" s="96" t="str">
        <f>'Ресурсные дефициты и социальные'!D24</f>
        <v>педагога-психолога</v>
      </c>
      <c r="BV2" s="96" t="str">
        <f>'Ресурсные дефициты и социальные'!D25</f>
        <v>социального педагога</v>
      </c>
      <c r="BW2" s="96" t="str">
        <f>'Ресурсные дефициты и социальные'!D26</f>
        <v>коррекционного педагога (логопед, дефектолог)</v>
      </c>
      <c r="BX2" s="96" t="str">
        <f>'Ресурсные дефициты и социальные'!D28</f>
        <v>моложе 35 лет</v>
      </c>
      <c r="BY2" s="96" t="str">
        <f>'Ресурсные дефициты и социальные'!D29</f>
        <v>35-55 лет</v>
      </c>
      <c r="BZ2" s="96" t="str">
        <f>'Ресурсные дефициты и социальные'!D30</f>
        <v>55 лет и старше</v>
      </c>
      <c r="CA2" s="96" t="str">
        <f>'Ресурсные дефициты и социальные'!D32</f>
        <v>до 5 лет</v>
      </c>
      <c r="CB2" s="96" t="str">
        <f>'Ресурсные дефициты и социальные'!D33</f>
        <v>5-20 лет</v>
      </c>
      <c r="CC2" s="96" t="str">
        <f>'Ресурсные дефициты и социальные'!D34</f>
        <v>более 20 лет</v>
      </c>
      <c r="CD2" s="96" t="str">
        <f>'Ресурсные дефициты и социальные'!D36</f>
        <v>имеющих ВКК</v>
      </c>
      <c r="CE2" s="96" t="str">
        <f>'Ресурсные дефициты и социальные'!D37</f>
        <v>имеющих 1 КК</v>
      </c>
      <c r="CF2" s="96" t="str">
        <f>'Ресурсные дефициты и социальные'!C38</f>
        <v>Уровень образования педагогических кадров</v>
      </c>
      <c r="CG2" s="96" t="str">
        <f>'Ресурсные дефициты и социальные'!C41</f>
        <v>Требует ли здание школы капитального ремонта</v>
      </c>
      <c r="CH2" s="96">
        <f>'Ресурсные дефициты и социальные'!E42</f>
        <v>0</v>
      </c>
      <c r="CI2" s="96" t="str">
        <f>'Ресурсные дефициты и социальные'!D44</f>
        <v>центральное отопление</v>
      </c>
      <c r="CJ2" s="96" t="str">
        <f>'Ресурсные дефициты и социальные'!D45</f>
        <v>канализация</v>
      </c>
      <c r="CK2" s="96" t="str">
        <f>'Ресурсные дефициты и социальные'!D47</f>
        <v>физико-химическая лаборатория</v>
      </c>
      <c r="CL2" s="96" t="str">
        <f>'Ресурсные дефициты и социальные'!D48</f>
        <v>кабинет химии</v>
      </c>
      <c r="CM2" s="96" t="str">
        <f>'Ресурсные дефициты и социальные'!D49</f>
        <v>специализированный кабинет биологии</v>
      </c>
      <c r="CN2" s="96" t="str">
        <f>'Ресурсные дефициты и социальные'!D50</f>
        <v>кабинет информатики и ИКТ</v>
      </c>
      <c r="CO2" s="96" t="str">
        <f>'Ресурсные дефициты и социальные'!D51</f>
        <v>кабинет обслуживающего труда</v>
      </c>
      <c r="CP2" s="96" t="str">
        <f>'Ресурсные дефициты и социальные'!D52</f>
        <v>актовый зал</v>
      </c>
      <c r="CQ2" s="96" t="str">
        <f>'Ресурсные дефициты и социальные'!D53</f>
        <v>спортивный зал</v>
      </c>
      <c r="CR2" s="96" t="str">
        <f>'Ресурсные дефициты и социальные'!D54</f>
        <v>спортивная площадка</v>
      </c>
      <c r="CS2" s="96" t="str">
        <f>'Ресурсные дефициты и социальные'!D55</f>
        <v>библиотека</v>
      </c>
      <c r="CT2" s="96" t="str">
        <f>'Ресурсные дефициты и социальные'!D56</f>
        <v>читальный зал</v>
      </c>
      <c r="CU2" s="96" t="str">
        <f>'Ресурсные дефициты и социальные'!D57</f>
        <v>электронная библиотека</v>
      </c>
      <c r="CV2" s="96" t="str">
        <f>'Ресурсные дефициты и социальные'!D58</f>
        <v>мультимедийные комплексы</v>
      </c>
      <c r="CW2" s="96" t="str">
        <f>'Ресурсные дефициты и социальные'!C59</f>
        <v xml:space="preserve">Наличие ресурсных дефицитов ОО (с указанием конкретных материально-технических ресурсов, 
в которых нуждается ОО)
</v>
      </c>
      <c r="CX2" s="156" t="str">
        <f>'Профилактика УН'!C5</f>
        <v xml:space="preserve">Наличие школьной программы/системы мер по профилактике учебной неуспешности </v>
      </c>
      <c r="CY2" s="156"/>
      <c r="CZ2" s="156" t="str">
        <f>'Профилактика УН'!C6</f>
        <v>Проведение мониторинга с целью идентификации детей, испытывающих трудности в обучении</v>
      </c>
      <c r="DA2" s="156"/>
      <c r="DB2" s="156" t="str">
        <f>'Профилактика УН'!C7</f>
        <v>Доля слабоуспевающих и неуспевающих обучающихся, для которых разработан индивидуальный образовательный маршрут</v>
      </c>
      <c r="DC2" s="156"/>
      <c r="DD2" s="156" t="str">
        <f>'Профилактика УН'!D9</f>
        <v>Внесение  изменений в ООП с целью утверждения индивидуальных учебных  планов обучающихся, испытывающих трудности в обучении</v>
      </c>
      <c r="DE2" s="156"/>
      <c r="DF2" s="156" t="str">
        <f>'Профилактика УН'!D10</f>
        <v>Наличие тематического  раздела в школьной программе профилактики учебной неуспешности по психолого- педагогическому и социальному сопровождению обучающихся</v>
      </c>
      <c r="DG2" s="156"/>
      <c r="DH2" s="156" t="str">
        <f>'Профилактика УН'!D11</f>
        <v>Разработка планов работы школьных МО по учебным предметам с учетом результатов мониторинга с выделением вопросов работы с обучающимися, испытывающими трудности в обучении</v>
      </c>
      <c r="DI2" s="156"/>
      <c r="DJ2" s="156" t="str">
        <f>'Профилактика УН'!D12</f>
        <v>Разработка целевой программы работы с родителями детей, испытывающих трудности  в  обучении,  в  том  числе,  консультаций,  просветительских семинаров, совместных консилиумов и т.д.</v>
      </c>
      <c r="DK2" s="156"/>
      <c r="DL2" s="156" t="str">
        <f>'Профилактика УН'!D13</f>
        <v>Разработка контрольно-измерительных материалов и/или форм для проведения внутришкольных оценочных процедур для обучающихя, направленных на снижение школьной неуспешности</v>
      </c>
      <c r="DM2" s="156"/>
      <c r="DN2" s="156" t="str">
        <f>'Профилактика УН'!D14</f>
        <v>Планирование и реализация целевого  повышения квалификации  педагогов для  работы  с 
обучающимися, испытывающими трудности в обучении</v>
      </c>
      <c r="DO2" s="156"/>
      <c r="DP2" s="156" t="str">
        <f>'Профилактика УН'!D15</f>
        <v>Наличие договора о сотрудничестве с внешними партнерами школы для реализации мер повышения мотивации к обучению («Точка роста», «Билет в будущее», Проектория, Кванториум и др.)</v>
      </c>
      <c r="DQ2" s="156"/>
    </row>
    <row r="3" spans="1:121" ht="13.25" customHeight="1" x14ac:dyDescent="0.35">
      <c r="A3" s="101" t="str">
        <f>'Анкета '!E6</f>
        <v>Должанский район</v>
      </c>
      <c r="B3" s="101" t="str">
        <f>'Анкета '!E7</f>
        <v>БОУ «Никольская СОШ» Должанского района</v>
      </c>
      <c r="C3" s="101">
        <f>'Анкета '!E8</f>
        <v>0</v>
      </c>
      <c r="D3" s="101">
        <f>'Анкета '!E9</f>
        <v>1</v>
      </c>
      <c r="E3" s="101">
        <f>'Анкета '!E10</f>
        <v>0</v>
      </c>
      <c r="F3" s="101" t="str">
        <f>'Анкета '!E11</f>
        <v>сельское поселение с численностью населения от 200 до 1000 человек</v>
      </c>
      <c r="G3" s="101">
        <f>'Анкета '!E13</f>
        <v>39</v>
      </c>
      <c r="H3" s="101">
        <f>'Анкета '!E14</f>
        <v>39</v>
      </c>
      <c r="I3" s="101">
        <f>'Анкета '!E16</f>
        <v>59</v>
      </c>
      <c r="J3" s="101">
        <f>'Анкета '!E17</f>
        <v>68</v>
      </c>
      <c r="K3" s="101">
        <f>'Анкета '!E18</f>
        <v>14</v>
      </c>
      <c r="L3" s="101">
        <f>'Анкета '!E19</f>
        <v>12</v>
      </c>
      <c r="M3" s="101">
        <f>'Анкета '!E20</f>
        <v>15</v>
      </c>
      <c r="N3" s="101">
        <f>'Анкета '!E21</f>
        <v>11</v>
      </c>
      <c r="O3" s="101">
        <f>'Анкета '!E22</f>
        <v>11</v>
      </c>
      <c r="P3" s="101">
        <f>'Анкета '!E23</f>
        <v>10</v>
      </c>
      <c r="Q3" s="101">
        <f>'Анкета '!E24</f>
        <v>0</v>
      </c>
      <c r="R3" s="101">
        <f>'Анкета '!E25</f>
        <v>10</v>
      </c>
      <c r="S3" s="101">
        <f>'Анкета '!E26</f>
        <v>0</v>
      </c>
      <c r="T3" s="101">
        <f>'Анкета '!E28</f>
        <v>11</v>
      </c>
      <c r="U3" s="101">
        <f>'Анкета '!E29</f>
        <v>11</v>
      </c>
      <c r="V3" s="101">
        <f>'Анкета '!E30</f>
        <v>3</v>
      </c>
      <c r="W3" s="101">
        <f>'Анкета '!E31</f>
        <v>2</v>
      </c>
      <c r="X3" s="101">
        <f>'Анкета '!E32</f>
        <v>1</v>
      </c>
      <c r="Y3" s="101">
        <f>'Анкета '!E33</f>
        <v>0</v>
      </c>
      <c r="Z3" s="101">
        <f>'Анкета '!E34</f>
        <v>3</v>
      </c>
      <c r="AA3" s="101">
        <f>'Анкета '!E35</f>
        <v>0</v>
      </c>
      <c r="AB3" s="102">
        <f>'Анкета '!E37</f>
        <v>110</v>
      </c>
      <c r="AC3" s="102">
        <f>'Анкета '!E38</f>
        <v>118</v>
      </c>
      <c r="AD3" s="102">
        <f>'Анкета '!E39</f>
        <v>1</v>
      </c>
      <c r="AE3" s="102">
        <f>'Анкета '!E40</f>
        <v>0</v>
      </c>
      <c r="AF3" s="102">
        <f>'Анкета '!E41</f>
        <v>0</v>
      </c>
      <c r="AG3" s="103">
        <f>'Образовательные результаты'!E5</f>
        <v>1</v>
      </c>
      <c r="AH3" s="103">
        <f>'Образовательные результаты'!E6</f>
        <v>2</v>
      </c>
      <c r="AI3" s="103">
        <f>'Образовательные результаты'!E7</f>
        <v>2</v>
      </c>
      <c r="AJ3" s="103">
        <f>'Образовательные результаты'!E8</f>
        <v>3</v>
      </c>
      <c r="AK3" s="103">
        <f>'Образовательные результаты'!E9</f>
        <v>1</v>
      </c>
      <c r="AL3" s="103">
        <f>'Образовательные результаты'!E10</f>
        <v>0</v>
      </c>
      <c r="AM3" s="103">
        <f>'Образовательные результаты'!E11</f>
        <v>1</v>
      </c>
      <c r="AN3" s="103">
        <f>'Образовательные результаты'!E12</f>
        <v>1</v>
      </c>
      <c r="AO3" s="103">
        <f>'Образовательные результаты'!E13</f>
        <v>2</v>
      </c>
      <c r="AP3" s="103">
        <f>'Образовательные результаты'!E14</f>
        <v>0</v>
      </c>
      <c r="AQ3" s="103">
        <f>'Образовательные результаты'!E15</f>
        <v>0</v>
      </c>
      <c r="AR3" s="103">
        <f>'Образовательные результаты'!E13</f>
        <v>2</v>
      </c>
      <c r="AS3" s="103">
        <f>'Образовательные результаты'!E14</f>
        <v>0</v>
      </c>
      <c r="AT3" s="103">
        <f>'Образовательные результаты'!E18</f>
        <v>3</v>
      </c>
      <c r="AU3" s="103">
        <f>'Образовательные результаты'!E19</f>
        <v>0</v>
      </c>
      <c r="AV3" s="103" t="str">
        <f>'Образовательные результаты'!E20</f>
        <v>нет</v>
      </c>
      <c r="AW3" s="103">
        <f>'Образовательные результаты'!E21</f>
        <v>0</v>
      </c>
      <c r="AX3" s="103">
        <f>'Образовательные результаты'!E22</f>
        <v>0</v>
      </c>
      <c r="AY3" s="103">
        <f>'Образовательные результаты'!E23</f>
        <v>0</v>
      </c>
      <c r="AZ3" s="103">
        <f>'Образовательные результаты'!E24</f>
        <v>0</v>
      </c>
      <c r="BA3" s="103" t="str">
        <f>'Образовательные результаты'!E25</f>
        <v>нет</v>
      </c>
      <c r="BB3" s="103">
        <f>'Образовательные результаты'!E26</f>
        <v>0</v>
      </c>
      <c r="BC3" s="103">
        <f>'Образовательные результаты'!E27</f>
        <v>0</v>
      </c>
      <c r="BD3" s="104">
        <f>'Образовательные результаты'!E28</f>
        <v>0</v>
      </c>
      <c r="BE3" s="103">
        <f>'Образовательные результаты'!E31</f>
        <v>0</v>
      </c>
      <c r="BF3" s="103">
        <f>'Образовательные результаты'!E32</f>
        <v>0</v>
      </c>
      <c r="BG3" s="105">
        <f>'Ресурсные дефициты и социальные'!E5</f>
        <v>1</v>
      </c>
      <c r="BH3" s="105">
        <f>'Ресурсные дефициты и социальные'!E6</f>
        <v>1</v>
      </c>
      <c r="BI3" s="106">
        <f>'Ресурсные дефициты и социальные'!E7</f>
        <v>0.161</v>
      </c>
      <c r="BJ3" s="106">
        <f>'Ресурсные дефициты и социальные'!E8</f>
        <v>0.19500000000000001</v>
      </c>
      <c r="BK3" s="106">
        <f>'Ресурсные дефициты и социальные'!E9</f>
        <v>0.14399999999999999</v>
      </c>
      <c r="BL3" s="106">
        <f>'Ресурсные дефициты и социальные'!E10</f>
        <v>0</v>
      </c>
      <c r="BM3" s="106">
        <f>'Ресурсные дефициты и социальные'!E11</f>
        <v>0</v>
      </c>
      <c r="BN3" s="105">
        <f>'Ресурсные дефициты и социальные'!E13</f>
        <v>0</v>
      </c>
      <c r="BO3" s="105">
        <f>'Ресурсные дефициты и социальные'!E15</f>
        <v>0</v>
      </c>
      <c r="BP3" s="106">
        <f>'Ресурсные дефициты и социальные'!E16</f>
        <v>0</v>
      </c>
      <c r="BQ3" s="106">
        <f>'Ресурсные дефициты и социальные'!E17</f>
        <v>0</v>
      </c>
      <c r="BR3" s="106">
        <f>'Ресурсные дефициты и социальные'!E20</f>
        <v>0</v>
      </c>
      <c r="BS3" s="106">
        <f>'Ресурсные дефициты и социальные'!E21</f>
        <v>0</v>
      </c>
      <c r="BT3" s="106">
        <f>'Ресурсные дефициты и социальные'!E22</f>
        <v>0</v>
      </c>
      <c r="BU3" s="106">
        <f>'Ресурсные дефициты и социальные'!E24</f>
        <v>7</v>
      </c>
      <c r="BV3" s="106">
        <f>'Ресурсные дефициты и социальные'!E25</f>
        <v>0</v>
      </c>
      <c r="BW3" s="106">
        <f>'Ресурсные дефициты и социальные'!E26</f>
        <v>9</v>
      </c>
      <c r="BX3" s="106">
        <f>'Ресурсные дефициты и социальные'!E28</f>
        <v>0.12</v>
      </c>
      <c r="BY3" s="106">
        <f>'Ресурсные дефициты и социальные'!E29</f>
        <v>0.68</v>
      </c>
      <c r="BZ3" s="106">
        <f>'Ресурсные дефициты и социальные'!E30</f>
        <v>0.2</v>
      </c>
      <c r="CA3" s="106">
        <f>'Ресурсные дефициты и социальные'!E32</f>
        <v>0.04</v>
      </c>
      <c r="CB3" s="106">
        <f>'Ресурсные дефициты и социальные'!E33</f>
        <v>0.2</v>
      </c>
      <c r="CC3" s="106">
        <f>'Ресурсные дефициты и социальные'!E34</f>
        <v>0.76</v>
      </c>
      <c r="CD3" s="105">
        <f>'Ресурсные дефициты и социальные'!E36</f>
        <v>0.36</v>
      </c>
      <c r="CE3" s="105">
        <f>'Ресурсные дефициты и социальные'!E37</f>
        <v>0.6</v>
      </c>
      <c r="CF3" s="105">
        <f>'Ресурсные дефициты и социальные'!E38</f>
        <v>0.68</v>
      </c>
      <c r="CG3" s="105" t="str">
        <f>'Ресурсные дефициты и социальные'!E41</f>
        <v>нет</v>
      </c>
      <c r="CH3" s="105">
        <f>'Ресурсные дефициты и социальные'!E43</f>
        <v>1</v>
      </c>
      <c r="CI3" s="105">
        <f>'Ресурсные дефициты и социальные'!E44</f>
        <v>1</v>
      </c>
      <c r="CJ3" s="105">
        <f>'Ресурсные дефициты и социальные'!E45</f>
        <v>1</v>
      </c>
      <c r="CK3" s="105">
        <f>'Ресурсные дефициты и социальные'!E47</f>
        <v>0</v>
      </c>
      <c r="CL3" s="105">
        <f>'Ресурсные дефициты и социальные'!E48</f>
        <v>1</v>
      </c>
      <c r="CM3" s="105">
        <f>'Ресурсные дефициты и социальные'!E49</f>
        <v>0</v>
      </c>
      <c r="CN3" s="105">
        <f>'Ресурсные дефициты и социальные'!E50</f>
        <v>1</v>
      </c>
      <c r="CO3" s="105">
        <f>'Ресурсные дефициты и социальные'!E51</f>
        <v>0</v>
      </c>
      <c r="CP3" s="105">
        <f>'Ресурсные дефициты и социальные'!E52</f>
        <v>1</v>
      </c>
      <c r="CQ3" s="105">
        <f>'Ресурсные дефициты и социальные'!E53</f>
        <v>1</v>
      </c>
      <c r="CR3" s="105">
        <f>'Ресурсные дефициты и социальные'!E54</f>
        <v>1</v>
      </c>
      <c r="CS3" s="105">
        <f>'Ресурсные дефициты и социальные'!E55</f>
        <v>1</v>
      </c>
      <c r="CT3" s="105">
        <f>'Ресурсные дефициты и социальные'!E56</f>
        <v>0</v>
      </c>
      <c r="CU3" s="105">
        <f>'Ресурсные дефициты и социальные'!E57</f>
        <v>0</v>
      </c>
      <c r="CV3" s="105">
        <f>'Ресурсные дефициты и социальные'!E58</f>
        <v>1</v>
      </c>
      <c r="CW3" s="105" t="str">
        <f>'Ресурсные дефициты и социальные'!E59</f>
        <v>специализированные кабинеты:истории, русского языка и литературы, английского языка, географии,биологии</v>
      </c>
      <c r="CX3" s="107" t="str">
        <f>'Профилактика УН'!E5</f>
        <v>да</v>
      </c>
      <c r="CY3" s="107" t="str">
        <f>'Профилактика УН'!F5</f>
        <v>http://dolg-nikolskaia-sosh.obr57.ru/media/ckeditor/dolg-nikolskaia-sosh-adm/2022/12/17/programma-preodolenija-neuspeshnosti.pdf</v>
      </c>
      <c r="CZ3" s="108">
        <f>'Профилактика УН'!E6</f>
        <v>5</v>
      </c>
      <c r="DA3" s="107" t="str">
        <f>'Профилактика УН'!F6</f>
        <v>http://dolg-nikolskaia-sosh.obr57.ru/media/ckeditor/dolg-nikolskaia-sosh-adm/2022/12/18/Analiz-promezhutocznoi-attestacii.pdf</v>
      </c>
      <c r="DB3" s="109">
        <f>'Профилактика УН'!E7</f>
        <v>0.4</v>
      </c>
      <c r="DC3" s="107" t="str">
        <f>'Профилактика УН'!F7</f>
        <v>http://dolg-nikolskaia-sosh.obr57.ru/media/ckeditor/dolg-nikolskaia-sosh-adm/2022/12/15/Programma-nastavniczestva-uczitel-uczenik.pdf</v>
      </c>
      <c r="DD3" s="107" t="str">
        <f>'Профилактика УН'!E9</f>
        <v>нет</v>
      </c>
      <c r="DE3" s="107">
        <f>'Профилактика УН'!F9</f>
        <v>0</v>
      </c>
      <c r="DF3" s="107" t="str">
        <f>'Профилактика УН'!E10</f>
        <v>да</v>
      </c>
      <c r="DG3" s="107" t="str">
        <f>'Профилактика УН'!F10</f>
        <v>http://dolg-nikolskaia-sosh.obr57.ru/media/ckeditor/dolg-nikolskaia-sosh-adm/2022/12/17/programma-preodolenija-neuspeshnosti.pdf</v>
      </c>
      <c r="DH3" s="107" t="str">
        <f>'Профилактика УН'!E11</f>
        <v>да</v>
      </c>
      <c r="DI3" s="107" t="str">
        <f>'Профилактика УН'!F11</f>
        <v>http://dolg-nikolskaia-sosh.obr57.ru/metodiczeskaja-rabota/</v>
      </c>
      <c r="DJ3" s="107" t="str">
        <f>'Профилактика УН'!E12</f>
        <v>да</v>
      </c>
      <c r="DK3" s="107" t="str">
        <f>'Профилактика УН'!F12</f>
        <v>http://dolg-nikolskaia-sosh.obr57.ru/media/ckeditor/dolg-nikolskaia-sosh-adm/2022/12/15/programma-raboty-s-roditeljami.pdf</v>
      </c>
      <c r="DL3" s="107" t="str">
        <f>'Профилактика УН'!E13</f>
        <v>да</v>
      </c>
      <c r="DM3" s="107" t="str">
        <f>'Профилактика УН'!F13</f>
        <v>http://dolg-nikolskaia-sosh.obr57.ru/media/ckeditor/dolg-nikolskaia-sosh-adm/2022/12/17/polozhenie-KIM-BOU-Nikolskaja-sosh.pdf</v>
      </c>
      <c r="DN3" s="107" t="str">
        <f>'Профилактика УН'!E14</f>
        <v>да</v>
      </c>
      <c r="DO3" s="107" t="str">
        <f>'Профилактика УН'!F14</f>
        <v>http://dolg-nikolskaia-sosh.obr57.ru/media/ckeditor/dolg-nikolskaia-sosh-adm/2022/11/23/Grafik-kursovoi-perepodgotovki.pdf</v>
      </c>
      <c r="DP3" s="107" t="str">
        <f>'Профилактика УН'!E15</f>
        <v>да</v>
      </c>
      <c r="DQ3" s="107" t="str">
        <f>'Профилактика УН'!F15</f>
        <v>http://dolg-nikolskaia-sosh.obr57.ru/media/ckeditor/dolg-nikolskaia-sosh-adm/2020/10/04/polozhenie_o_tochke_rosta.pdf</v>
      </c>
    </row>
    <row r="5" spans="1:121" ht="17.5" x14ac:dyDescent="0.3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1" ht="68.400000000000006" customHeight="1" x14ac:dyDescent="0.5">
      <c r="B6" s="157" t="str">
        <f>IF(AND('Анкета '!F45="",'Образовательные результаты'!E35="",'Ресурсные дефициты и социальные'!E61="",'Профилактика УН'!G17=""),"Отчет принят","")</f>
        <v/>
      </c>
      <c r="C6" s="157"/>
      <c r="D6" s="157"/>
      <c r="E6" s="157"/>
      <c r="F6" s="157"/>
      <c r="G6" s="158" t="str">
        <f>IF(AND('Анкета '!F45="",'Образовательные результаты'!E35="",'Ресурсные дефициты и социальные'!E61="",'Профилактика УН'!E17=""),"","Вы ответили не на все вопросы анкеты. Пожалуйста, продолжите заполнение")</f>
        <v/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</row>
  </sheetData>
  <sheetProtection password="C4B7" sheet="1" objects="1" scenarios="1"/>
  <mergeCells count="33">
    <mergeCell ref="G1:H1"/>
    <mergeCell ref="I1:J1"/>
    <mergeCell ref="T1:U1"/>
    <mergeCell ref="AB1:AC1"/>
    <mergeCell ref="AG1:AH1"/>
    <mergeCell ref="AI1:AJ1"/>
    <mergeCell ref="AK1:AL1"/>
    <mergeCell ref="AM1:AN1"/>
    <mergeCell ref="AO1:AQ1"/>
    <mergeCell ref="AR1:AT1"/>
    <mergeCell ref="AU1:AX1"/>
    <mergeCell ref="AY1:BB1"/>
    <mergeCell ref="BE1:BF1"/>
    <mergeCell ref="BI1:BL1"/>
    <mergeCell ref="BO1:BT1"/>
    <mergeCell ref="BU1:BW1"/>
    <mergeCell ref="BX1:BZ1"/>
    <mergeCell ref="CA1:CC1"/>
    <mergeCell ref="CD1:CE1"/>
    <mergeCell ref="CH1:CJ1"/>
    <mergeCell ref="CK1:CV1"/>
    <mergeCell ref="CX2:CY2"/>
    <mergeCell ref="CZ2:DA2"/>
    <mergeCell ref="DB2:DC2"/>
    <mergeCell ref="DD2:DE2"/>
    <mergeCell ref="DP2:DQ2"/>
    <mergeCell ref="B6:F6"/>
    <mergeCell ref="G6:AF6"/>
    <mergeCell ref="DF2:DG2"/>
    <mergeCell ref="DH2:DI2"/>
    <mergeCell ref="DJ2:DK2"/>
    <mergeCell ref="DL2:DM2"/>
    <mergeCell ref="DN2:DO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Лист2</vt:lpstr>
      <vt:lpstr>Инструкция</vt:lpstr>
      <vt:lpstr>Анкета </vt:lpstr>
      <vt:lpstr>Образовательные результаты</vt:lpstr>
      <vt:lpstr>Ресурсные дефициты и социальные</vt:lpstr>
      <vt:lpstr>Профилактика УН</vt:lpstr>
      <vt:lpstr>отчет</vt:lpstr>
      <vt:lpstr>ГС</vt:lpstr>
      <vt:lpstr>да</vt:lpstr>
      <vt:lpstr>данет</vt:lpstr>
      <vt:lpstr>два</vt:lpstr>
      <vt:lpstr>муниципалитеты</vt:lpstr>
      <vt:lpstr>население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2022-12-13T08:43:57Z</cp:lastPrinted>
  <dcterms:created xsi:type="dcterms:W3CDTF">2006-09-16T00:00:00Z</dcterms:created>
  <dcterms:modified xsi:type="dcterms:W3CDTF">2022-12-18T17:26:55Z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